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ata\Masaru Web\ダウンロード20110721\"/>
    </mc:Choice>
  </mc:AlternateContent>
  <xr:revisionPtr revIDLastSave="0" documentId="8_{502C48D1-7DBA-4665-8D7A-038EA811FB18}" xr6:coauthVersionLast="47" xr6:coauthVersionMax="47" xr10:uidLastSave="{00000000-0000-0000-0000-000000000000}"/>
  <bookViews>
    <workbookView xWindow="22932" yWindow="-108" windowWidth="23256" windowHeight="12576" activeTab="1" xr2:uid="{6D20BD14-B87D-4087-8055-C6E8B9767FB9}"/>
  </bookViews>
  <sheets>
    <sheet name="input data" sheetId="4" r:id="rId1"/>
    <sheet name=" summary of results" sheetId="5" r:id="rId2"/>
    <sheet name="CP3 scores" sheetId="1" r:id="rId3"/>
    <sheet name="CP3 probabilities" sheetId="2" r:id="rId4"/>
    <sheet name="DP4" sheetId="3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3" l="1"/>
  <c r="X10" i="3" l="1"/>
  <c r="X9" i="3"/>
  <c r="J10" i="3"/>
  <c r="J9" i="3"/>
  <c r="B54" i="1"/>
  <c r="B65" i="3" s="1"/>
  <c r="C54" i="1"/>
  <c r="C65" i="3" s="1"/>
  <c r="H65" i="3" s="1"/>
  <c r="J65" i="3" s="1"/>
  <c r="D54" i="1"/>
  <c r="D65" i="3" s="1"/>
  <c r="F54" i="1"/>
  <c r="E65" i="3" s="1"/>
  <c r="G54" i="1"/>
  <c r="F65" i="3" s="1"/>
  <c r="T54" i="1"/>
  <c r="P65" i="3" s="1"/>
  <c r="U54" i="1"/>
  <c r="V54" i="1"/>
  <c r="R65" i="3" s="1"/>
  <c r="X54" i="1"/>
  <c r="S65" i="3" s="1"/>
  <c r="Y54" i="1"/>
  <c r="B55" i="1"/>
  <c r="B66" i="3" s="1"/>
  <c r="G66" i="3" s="1"/>
  <c r="I66" i="3" s="1"/>
  <c r="C55" i="1"/>
  <c r="C66" i="3" s="1"/>
  <c r="H66" i="3" s="1"/>
  <c r="J66" i="3" s="1"/>
  <c r="D55" i="1"/>
  <c r="D66" i="3" s="1"/>
  <c r="F55" i="1"/>
  <c r="E66" i="3" s="1"/>
  <c r="G55" i="1"/>
  <c r="F66" i="3" s="1"/>
  <c r="T55" i="1"/>
  <c r="P66" i="3" s="1"/>
  <c r="U55" i="1"/>
  <c r="Q66" i="3" s="1"/>
  <c r="V55" i="1"/>
  <c r="X55" i="1"/>
  <c r="S66" i="3" s="1"/>
  <c r="Y55" i="1"/>
  <c r="T66" i="3" s="1"/>
  <c r="B56" i="1"/>
  <c r="B67" i="3" s="1"/>
  <c r="G67" i="3" s="1"/>
  <c r="I67" i="3" s="1"/>
  <c r="C56" i="1"/>
  <c r="D56" i="1"/>
  <c r="D67" i="3" s="1"/>
  <c r="F56" i="1"/>
  <c r="G56" i="1"/>
  <c r="F67" i="3" s="1"/>
  <c r="T56" i="1"/>
  <c r="P67" i="3" s="1"/>
  <c r="U56" i="1"/>
  <c r="V56" i="1"/>
  <c r="R67" i="3" s="1"/>
  <c r="X56" i="1"/>
  <c r="S67" i="3" s="1"/>
  <c r="Y56" i="1"/>
  <c r="T67" i="3" s="1"/>
  <c r="B57" i="1"/>
  <c r="B68" i="3" s="1"/>
  <c r="C57" i="1"/>
  <c r="C68" i="3" s="1"/>
  <c r="H68" i="3" s="1"/>
  <c r="J68" i="3" s="1"/>
  <c r="D57" i="1"/>
  <c r="D68" i="3" s="1"/>
  <c r="F57" i="1"/>
  <c r="E68" i="3" s="1"/>
  <c r="G57" i="1"/>
  <c r="F68" i="3" s="1"/>
  <c r="T57" i="1"/>
  <c r="P68" i="3" s="1"/>
  <c r="U57" i="1"/>
  <c r="Q68" i="3" s="1"/>
  <c r="V57" i="1"/>
  <c r="R68" i="3" s="1"/>
  <c r="X57" i="1"/>
  <c r="S68" i="3" s="1"/>
  <c r="Y57" i="1"/>
  <c r="B58" i="1"/>
  <c r="B69" i="3" s="1"/>
  <c r="C58" i="1"/>
  <c r="D58" i="1"/>
  <c r="D69" i="3" s="1"/>
  <c r="F58" i="1"/>
  <c r="E69" i="3" s="1"/>
  <c r="G58" i="1"/>
  <c r="F69" i="3" s="1"/>
  <c r="T58" i="1"/>
  <c r="P69" i="3" s="1"/>
  <c r="U58" i="1"/>
  <c r="V58" i="1"/>
  <c r="R69" i="3" s="1"/>
  <c r="X58" i="1"/>
  <c r="S69" i="3" s="1"/>
  <c r="Y58" i="1"/>
  <c r="B59" i="1"/>
  <c r="B70" i="3" s="1"/>
  <c r="C59" i="1"/>
  <c r="D59" i="1"/>
  <c r="D70" i="3" s="1"/>
  <c r="F59" i="1"/>
  <c r="G59" i="1"/>
  <c r="F70" i="3" s="1"/>
  <c r="T59" i="1"/>
  <c r="P70" i="3" s="1"/>
  <c r="U59" i="1"/>
  <c r="Q70" i="3" s="1"/>
  <c r="V59" i="1"/>
  <c r="R70" i="3" s="1"/>
  <c r="X59" i="1"/>
  <c r="S70" i="3" s="1"/>
  <c r="Y59" i="1"/>
  <c r="B60" i="1"/>
  <c r="B71" i="3" s="1"/>
  <c r="C60" i="1"/>
  <c r="C71" i="3" s="1"/>
  <c r="D60" i="1"/>
  <c r="F60" i="1"/>
  <c r="E71" i="3" s="1"/>
  <c r="G60" i="1"/>
  <c r="F71" i="3" s="1"/>
  <c r="T60" i="1"/>
  <c r="P71" i="3" s="1"/>
  <c r="U60" i="1"/>
  <c r="V60" i="1"/>
  <c r="R71" i="3" s="1"/>
  <c r="X60" i="1"/>
  <c r="S71" i="3" s="1"/>
  <c r="Y60" i="1"/>
  <c r="T71" i="3" s="1"/>
  <c r="B61" i="1"/>
  <c r="B72" i="3" s="1"/>
  <c r="C61" i="1"/>
  <c r="C72" i="3" s="1"/>
  <c r="H72" i="3" s="1"/>
  <c r="J72" i="3" s="1"/>
  <c r="D61" i="1"/>
  <c r="D72" i="3" s="1"/>
  <c r="F61" i="1"/>
  <c r="E72" i="3" s="1"/>
  <c r="G61" i="1"/>
  <c r="F72" i="3" s="1"/>
  <c r="T61" i="1"/>
  <c r="P72" i="3" s="1"/>
  <c r="U61" i="1"/>
  <c r="V61" i="1"/>
  <c r="R72" i="3" s="1"/>
  <c r="X61" i="1"/>
  <c r="S72" i="3" s="1"/>
  <c r="Y61" i="1"/>
  <c r="T72" i="3" s="1"/>
  <c r="B62" i="1"/>
  <c r="B73" i="3" s="1"/>
  <c r="C62" i="1"/>
  <c r="C73" i="3" s="1"/>
  <c r="D62" i="1"/>
  <c r="D73" i="3" s="1"/>
  <c r="F62" i="1"/>
  <c r="E73" i="3" s="1"/>
  <c r="G62" i="1"/>
  <c r="T62" i="1"/>
  <c r="P73" i="3" s="1"/>
  <c r="U62" i="1"/>
  <c r="Q73" i="3" s="1"/>
  <c r="V62" i="1"/>
  <c r="R73" i="3" s="1"/>
  <c r="X62" i="1"/>
  <c r="S73" i="3" s="1"/>
  <c r="Y62" i="1"/>
  <c r="T73" i="3" s="1"/>
  <c r="B63" i="1"/>
  <c r="B74" i="3" s="1"/>
  <c r="C63" i="1"/>
  <c r="D63" i="1"/>
  <c r="D74" i="3" s="1"/>
  <c r="F63" i="1"/>
  <c r="E74" i="3" s="1"/>
  <c r="G63" i="1"/>
  <c r="T63" i="1"/>
  <c r="P74" i="3" s="1"/>
  <c r="U63" i="1"/>
  <c r="Q74" i="3" s="1"/>
  <c r="V63" i="1"/>
  <c r="R74" i="3" s="1"/>
  <c r="X63" i="1"/>
  <c r="S74" i="3" s="1"/>
  <c r="Y63" i="1"/>
  <c r="T74" i="3" s="1"/>
  <c r="B64" i="1"/>
  <c r="B75" i="3" s="1"/>
  <c r="C64" i="1"/>
  <c r="C75" i="3" s="1"/>
  <c r="D64" i="1"/>
  <c r="D75" i="3" s="1"/>
  <c r="F64" i="1"/>
  <c r="G64" i="1"/>
  <c r="F75" i="3" s="1"/>
  <c r="T64" i="1"/>
  <c r="P75" i="3" s="1"/>
  <c r="U64" i="1"/>
  <c r="V64" i="1"/>
  <c r="R75" i="3" s="1"/>
  <c r="X64" i="1"/>
  <c r="S75" i="3" s="1"/>
  <c r="Y64" i="1"/>
  <c r="B65" i="1"/>
  <c r="B76" i="3" s="1"/>
  <c r="G76" i="3" s="1"/>
  <c r="I76" i="3" s="1"/>
  <c r="C65" i="1"/>
  <c r="C76" i="3" s="1"/>
  <c r="H76" i="3" s="1"/>
  <c r="J76" i="3" s="1"/>
  <c r="D65" i="1"/>
  <c r="F65" i="1"/>
  <c r="E76" i="3" s="1"/>
  <c r="G65" i="1"/>
  <c r="T65" i="1"/>
  <c r="P76" i="3" s="1"/>
  <c r="U65" i="1"/>
  <c r="Q76" i="3" s="1"/>
  <c r="V65" i="1"/>
  <c r="R76" i="3" s="1"/>
  <c r="X65" i="1"/>
  <c r="Y65" i="1"/>
  <c r="T76" i="3" s="1"/>
  <c r="B66" i="1"/>
  <c r="B77" i="3" s="1"/>
  <c r="G77" i="3" s="1"/>
  <c r="I77" i="3" s="1"/>
  <c r="C66" i="1"/>
  <c r="D66" i="1"/>
  <c r="D77" i="3" s="1"/>
  <c r="F66" i="1"/>
  <c r="E77" i="3" s="1"/>
  <c r="G66" i="1"/>
  <c r="T66" i="1"/>
  <c r="P77" i="3" s="1"/>
  <c r="U66" i="1"/>
  <c r="V66" i="1"/>
  <c r="R77" i="3" s="1"/>
  <c r="X66" i="1"/>
  <c r="Y66" i="1"/>
  <c r="T77" i="3" s="1"/>
  <c r="B67" i="1"/>
  <c r="B78" i="3" s="1"/>
  <c r="C67" i="1"/>
  <c r="C78" i="3" s="1"/>
  <c r="H78" i="3" s="1"/>
  <c r="J78" i="3" s="1"/>
  <c r="D67" i="1"/>
  <c r="D78" i="3" s="1"/>
  <c r="F67" i="1"/>
  <c r="E78" i="3" s="1"/>
  <c r="G67" i="1"/>
  <c r="T67" i="1"/>
  <c r="P78" i="3" s="1"/>
  <c r="U67" i="1"/>
  <c r="Q78" i="3" s="1"/>
  <c r="V67" i="1"/>
  <c r="R78" i="3" s="1"/>
  <c r="X67" i="1"/>
  <c r="S78" i="3" s="1"/>
  <c r="Y67" i="1"/>
  <c r="B68" i="1"/>
  <c r="B79" i="3" s="1"/>
  <c r="C68" i="1"/>
  <c r="D68" i="1"/>
  <c r="D79" i="3" s="1"/>
  <c r="F68" i="1"/>
  <c r="E79" i="3" s="1"/>
  <c r="G68" i="1"/>
  <c r="T68" i="1"/>
  <c r="P79" i="3" s="1"/>
  <c r="U68" i="1"/>
  <c r="V68" i="1"/>
  <c r="R79" i="3" s="1"/>
  <c r="X68" i="1"/>
  <c r="S79" i="3" s="1"/>
  <c r="Y68" i="1"/>
  <c r="B69" i="1"/>
  <c r="B80" i="3" s="1"/>
  <c r="C69" i="1"/>
  <c r="D69" i="1"/>
  <c r="D80" i="3" s="1"/>
  <c r="F69" i="1"/>
  <c r="G69" i="1"/>
  <c r="F80" i="3" s="1"/>
  <c r="T69" i="1"/>
  <c r="P80" i="3" s="1"/>
  <c r="U69" i="1"/>
  <c r="V69" i="1"/>
  <c r="R80" i="3" s="1"/>
  <c r="X69" i="1"/>
  <c r="Y69" i="1"/>
  <c r="T80" i="3" s="1"/>
  <c r="B70" i="1"/>
  <c r="B81" i="3" s="1"/>
  <c r="C70" i="1"/>
  <c r="C81" i="3" s="1"/>
  <c r="H81" i="3" s="1"/>
  <c r="J81" i="3" s="1"/>
  <c r="D70" i="1"/>
  <c r="D81" i="3" s="1"/>
  <c r="F70" i="1"/>
  <c r="E81" i="3" s="1"/>
  <c r="G70" i="1"/>
  <c r="F81" i="3" s="1"/>
  <c r="T70" i="1"/>
  <c r="P81" i="3" s="1"/>
  <c r="U70" i="1"/>
  <c r="Q81" i="3" s="1"/>
  <c r="V70" i="1"/>
  <c r="R81" i="3" s="1"/>
  <c r="X70" i="1"/>
  <c r="Y70" i="1"/>
  <c r="T81" i="3" s="1"/>
  <c r="B71" i="1"/>
  <c r="B82" i="3" s="1"/>
  <c r="C71" i="1"/>
  <c r="D71" i="1"/>
  <c r="D82" i="3" s="1"/>
  <c r="F71" i="1"/>
  <c r="E82" i="3" s="1"/>
  <c r="G71" i="1"/>
  <c r="F82" i="3" s="1"/>
  <c r="T71" i="1"/>
  <c r="P82" i="3" s="1"/>
  <c r="U71" i="1"/>
  <c r="Q82" i="3" s="1"/>
  <c r="V71" i="1"/>
  <c r="R82" i="3" s="1"/>
  <c r="X71" i="1"/>
  <c r="S82" i="3" s="1"/>
  <c r="Y71" i="1"/>
  <c r="B72" i="1"/>
  <c r="B83" i="3" s="1"/>
  <c r="C72" i="1"/>
  <c r="C83" i="3" s="1"/>
  <c r="D72" i="1"/>
  <c r="D83" i="3" s="1"/>
  <c r="F72" i="1"/>
  <c r="E83" i="3" s="1"/>
  <c r="G72" i="1"/>
  <c r="T72" i="1"/>
  <c r="P83" i="3" s="1"/>
  <c r="U72" i="1"/>
  <c r="Q83" i="3" s="1"/>
  <c r="V72" i="1"/>
  <c r="X72" i="1"/>
  <c r="S83" i="3" s="1"/>
  <c r="Y72" i="1"/>
  <c r="T83" i="3" s="1"/>
  <c r="B73" i="1"/>
  <c r="B84" i="3" s="1"/>
  <c r="C73" i="1"/>
  <c r="D73" i="1"/>
  <c r="D84" i="3" s="1"/>
  <c r="F73" i="1"/>
  <c r="G73" i="1"/>
  <c r="F84" i="3" s="1"/>
  <c r="T73" i="1"/>
  <c r="P84" i="3" s="1"/>
  <c r="U73" i="1"/>
  <c r="Q84" i="3" s="1"/>
  <c r="V73" i="1"/>
  <c r="R84" i="3" s="1"/>
  <c r="X73" i="1"/>
  <c r="Y73" i="1"/>
  <c r="T84" i="3" s="1"/>
  <c r="B74" i="1"/>
  <c r="B85" i="3" s="1"/>
  <c r="G85" i="3" s="1"/>
  <c r="I85" i="3" s="1"/>
  <c r="C74" i="1"/>
  <c r="C85" i="3" s="1"/>
  <c r="D74" i="1"/>
  <c r="D85" i="3" s="1"/>
  <c r="F74" i="1"/>
  <c r="E85" i="3" s="1"/>
  <c r="G74" i="1"/>
  <c r="F85" i="3" s="1"/>
  <c r="T74" i="1"/>
  <c r="P85" i="3" s="1"/>
  <c r="U74" i="1"/>
  <c r="V74" i="1"/>
  <c r="R85" i="3" s="1"/>
  <c r="X74" i="1"/>
  <c r="Y74" i="1"/>
  <c r="T85" i="3" s="1"/>
  <c r="B75" i="1"/>
  <c r="B86" i="3" s="1"/>
  <c r="G86" i="3" s="1"/>
  <c r="I86" i="3" s="1"/>
  <c r="C75" i="1"/>
  <c r="C86" i="3" s="1"/>
  <c r="H86" i="3" s="1"/>
  <c r="J86" i="3" s="1"/>
  <c r="D75" i="1"/>
  <c r="D86" i="3" s="1"/>
  <c r="F75" i="1"/>
  <c r="E86" i="3" s="1"/>
  <c r="G75" i="1"/>
  <c r="F86" i="3" s="1"/>
  <c r="T75" i="1"/>
  <c r="P86" i="3" s="1"/>
  <c r="U75" i="1"/>
  <c r="V75" i="1"/>
  <c r="R86" i="3" s="1"/>
  <c r="X75" i="1"/>
  <c r="S86" i="3" s="1"/>
  <c r="Y75" i="1"/>
  <c r="B76" i="1"/>
  <c r="B87" i="3" s="1"/>
  <c r="G87" i="3" s="1"/>
  <c r="I87" i="3" s="1"/>
  <c r="C76" i="1"/>
  <c r="C87" i="3" s="1"/>
  <c r="H87" i="3" s="1"/>
  <c r="J87" i="3" s="1"/>
  <c r="D76" i="1"/>
  <c r="F76" i="1"/>
  <c r="E87" i="3" s="1"/>
  <c r="G76" i="1"/>
  <c r="T76" i="1"/>
  <c r="P87" i="3" s="1"/>
  <c r="U76" i="1"/>
  <c r="V76" i="1"/>
  <c r="R87" i="3" s="1"/>
  <c r="X76" i="1"/>
  <c r="S87" i="3" s="1"/>
  <c r="Y76" i="1"/>
  <c r="T87" i="3" s="1"/>
  <c r="B77" i="1"/>
  <c r="B88" i="3" s="1"/>
  <c r="C77" i="1"/>
  <c r="C88" i="3" s="1"/>
  <c r="H88" i="3" s="1"/>
  <c r="J88" i="3" s="1"/>
  <c r="D77" i="1"/>
  <c r="D88" i="3" s="1"/>
  <c r="F77" i="1"/>
  <c r="E88" i="3" s="1"/>
  <c r="G77" i="1"/>
  <c r="F88" i="3" s="1"/>
  <c r="T77" i="1"/>
  <c r="P88" i="3" s="1"/>
  <c r="U77" i="1"/>
  <c r="V77" i="1"/>
  <c r="R88" i="3" s="1"/>
  <c r="X77" i="1"/>
  <c r="Y77" i="1"/>
  <c r="T88" i="3" s="1"/>
  <c r="B78" i="1"/>
  <c r="B89" i="3" s="1"/>
  <c r="C78" i="1"/>
  <c r="C89" i="3" s="1"/>
  <c r="D78" i="1"/>
  <c r="D89" i="3" s="1"/>
  <c r="F78" i="1"/>
  <c r="G78" i="1"/>
  <c r="F89" i="3" s="1"/>
  <c r="T78" i="1"/>
  <c r="P89" i="3" s="1"/>
  <c r="U78" i="1"/>
  <c r="Q89" i="3" s="1"/>
  <c r="V78" i="1"/>
  <c r="R89" i="3" s="1"/>
  <c r="X78" i="1"/>
  <c r="S89" i="3" s="1"/>
  <c r="Y78" i="1"/>
  <c r="T89" i="3" s="1"/>
  <c r="B79" i="1"/>
  <c r="B90" i="3" s="1"/>
  <c r="C79" i="1"/>
  <c r="D79" i="1"/>
  <c r="D90" i="3" s="1"/>
  <c r="F79" i="1"/>
  <c r="E90" i="3" s="1"/>
  <c r="G79" i="1"/>
  <c r="F90" i="3" s="1"/>
  <c r="T79" i="1"/>
  <c r="P90" i="3" s="1"/>
  <c r="U79" i="1"/>
  <c r="V79" i="1"/>
  <c r="R90" i="3" s="1"/>
  <c r="X79" i="1"/>
  <c r="Y79" i="1"/>
  <c r="T90" i="3" s="1"/>
  <c r="B80" i="1"/>
  <c r="B91" i="3" s="1"/>
  <c r="C80" i="1"/>
  <c r="C91" i="3" s="1"/>
  <c r="D80" i="1"/>
  <c r="F80" i="1"/>
  <c r="E91" i="3" s="1"/>
  <c r="G80" i="1"/>
  <c r="T80" i="1"/>
  <c r="P91" i="3" s="1"/>
  <c r="U80" i="1"/>
  <c r="Q91" i="3" s="1"/>
  <c r="V80" i="1"/>
  <c r="X80" i="1"/>
  <c r="S91" i="3" s="1"/>
  <c r="Y80" i="1"/>
  <c r="B81" i="1"/>
  <c r="B92" i="3" s="1"/>
  <c r="C81" i="1"/>
  <c r="C92" i="3" s="1"/>
  <c r="H92" i="3" s="1"/>
  <c r="J92" i="3" s="1"/>
  <c r="D81" i="1"/>
  <c r="F81" i="1"/>
  <c r="G81" i="1"/>
  <c r="F92" i="3" s="1"/>
  <c r="T81" i="1"/>
  <c r="P92" i="3" s="1"/>
  <c r="U81" i="1"/>
  <c r="V81" i="1"/>
  <c r="R92" i="3" s="1"/>
  <c r="X81" i="1"/>
  <c r="S92" i="3" s="1"/>
  <c r="Y81" i="1"/>
  <c r="T92" i="3" s="1"/>
  <c r="B82" i="1"/>
  <c r="B93" i="3" s="1"/>
  <c r="C82" i="1"/>
  <c r="C93" i="3" s="1"/>
  <c r="D82" i="1"/>
  <c r="D93" i="3" s="1"/>
  <c r="F82" i="1"/>
  <c r="G82" i="1"/>
  <c r="F93" i="3" s="1"/>
  <c r="T82" i="1"/>
  <c r="P93" i="3" s="1"/>
  <c r="U82" i="1"/>
  <c r="V82" i="1"/>
  <c r="R93" i="3" s="1"/>
  <c r="X82" i="1"/>
  <c r="S93" i="3" s="1"/>
  <c r="Y82" i="1"/>
  <c r="T93" i="3" s="1"/>
  <c r="B83" i="1"/>
  <c r="B94" i="3" s="1"/>
  <c r="C83" i="1"/>
  <c r="C94" i="3" s="1"/>
  <c r="D83" i="1"/>
  <c r="F83" i="1"/>
  <c r="G83" i="1"/>
  <c r="F94" i="3" s="1"/>
  <c r="T83" i="1"/>
  <c r="P94" i="3" s="1"/>
  <c r="U83" i="1"/>
  <c r="V83" i="1"/>
  <c r="R94" i="3" s="1"/>
  <c r="X83" i="1"/>
  <c r="S94" i="3" s="1"/>
  <c r="Y83" i="1"/>
  <c r="T94" i="3" s="1"/>
  <c r="B84" i="1"/>
  <c r="B95" i="3" s="1"/>
  <c r="C84" i="1"/>
  <c r="D84" i="1"/>
  <c r="D95" i="3" s="1"/>
  <c r="F84" i="1"/>
  <c r="E95" i="3" s="1"/>
  <c r="G84" i="1"/>
  <c r="T84" i="1"/>
  <c r="P95" i="3" s="1"/>
  <c r="U84" i="1"/>
  <c r="V84" i="1"/>
  <c r="R95" i="3" s="1"/>
  <c r="X84" i="1"/>
  <c r="S95" i="3" s="1"/>
  <c r="Y84" i="1"/>
  <c r="B85" i="1"/>
  <c r="B96" i="3" s="1"/>
  <c r="G96" i="3" s="1"/>
  <c r="I96" i="3" s="1"/>
  <c r="C85" i="1"/>
  <c r="C96" i="3" s="1"/>
  <c r="H96" i="3" s="1"/>
  <c r="J96" i="3" s="1"/>
  <c r="D85" i="1"/>
  <c r="D96" i="3" s="1"/>
  <c r="F85" i="1"/>
  <c r="G85" i="1"/>
  <c r="F96" i="3" s="1"/>
  <c r="T85" i="1"/>
  <c r="P96" i="3" s="1"/>
  <c r="U85" i="1"/>
  <c r="Q96" i="3" s="1"/>
  <c r="V85" i="1"/>
  <c r="R96" i="3" s="1"/>
  <c r="X85" i="1"/>
  <c r="Y85" i="1"/>
  <c r="T96" i="3" s="1"/>
  <c r="B86" i="1"/>
  <c r="B97" i="3" s="1"/>
  <c r="G97" i="3" s="1"/>
  <c r="I97" i="3" s="1"/>
  <c r="C86" i="1"/>
  <c r="D86" i="1"/>
  <c r="D97" i="3" s="1"/>
  <c r="F86" i="1"/>
  <c r="E97" i="3" s="1"/>
  <c r="G86" i="1"/>
  <c r="F97" i="3" s="1"/>
  <c r="T86" i="1"/>
  <c r="P97" i="3" s="1"/>
  <c r="U86" i="1"/>
  <c r="V86" i="1"/>
  <c r="R97" i="3" s="1"/>
  <c r="X86" i="1"/>
  <c r="S97" i="3" s="1"/>
  <c r="Y86" i="1"/>
  <c r="T97" i="3" s="1"/>
  <c r="B87" i="1"/>
  <c r="B98" i="3" s="1"/>
  <c r="K98" i="3" s="1"/>
  <c r="M98" i="3" s="1"/>
  <c r="C87" i="1"/>
  <c r="D87" i="1"/>
  <c r="D98" i="3" s="1"/>
  <c r="F87" i="1"/>
  <c r="E98" i="3" s="1"/>
  <c r="G87" i="1"/>
  <c r="F98" i="3" s="1"/>
  <c r="T87" i="1"/>
  <c r="P98" i="3" s="1"/>
  <c r="U87" i="1"/>
  <c r="V87" i="1"/>
  <c r="R98" i="3" s="1"/>
  <c r="X87" i="1"/>
  <c r="Y87" i="1"/>
  <c r="T98" i="3" s="1"/>
  <c r="B88" i="1"/>
  <c r="B99" i="3" s="1"/>
  <c r="C88" i="1"/>
  <c r="C99" i="3" s="1"/>
  <c r="D88" i="1"/>
  <c r="F88" i="1"/>
  <c r="E99" i="3" s="1"/>
  <c r="G88" i="1"/>
  <c r="F99" i="3" s="1"/>
  <c r="T88" i="1"/>
  <c r="P99" i="3" s="1"/>
  <c r="U88" i="1"/>
  <c r="Q99" i="3" s="1"/>
  <c r="V88" i="1"/>
  <c r="R99" i="3" s="1"/>
  <c r="X88" i="1"/>
  <c r="S99" i="3" s="1"/>
  <c r="Y88" i="1"/>
  <c r="B89" i="1"/>
  <c r="B100" i="3" s="1"/>
  <c r="C89" i="1"/>
  <c r="C100" i="3" s="1"/>
  <c r="D89" i="1"/>
  <c r="D100" i="3" s="1"/>
  <c r="F89" i="1"/>
  <c r="G89" i="1"/>
  <c r="F100" i="3" s="1"/>
  <c r="T89" i="1"/>
  <c r="P100" i="3" s="1"/>
  <c r="U89" i="1"/>
  <c r="V89" i="1"/>
  <c r="R100" i="3" s="1"/>
  <c r="X89" i="1"/>
  <c r="S100" i="3" s="1"/>
  <c r="Y89" i="1"/>
  <c r="T100" i="3" s="1"/>
  <c r="B90" i="1"/>
  <c r="B101" i="3" s="1"/>
  <c r="C90" i="1"/>
  <c r="D90" i="1"/>
  <c r="D101" i="3" s="1"/>
  <c r="F90" i="1"/>
  <c r="E101" i="3" s="1"/>
  <c r="G90" i="1"/>
  <c r="F101" i="3" s="1"/>
  <c r="T90" i="1"/>
  <c r="P101" i="3" s="1"/>
  <c r="U90" i="1"/>
  <c r="Q101" i="3" s="1"/>
  <c r="V90" i="1"/>
  <c r="R101" i="3" s="1"/>
  <c r="X90" i="1"/>
  <c r="S101" i="3" s="1"/>
  <c r="Y90" i="1"/>
  <c r="T101" i="3" s="1"/>
  <c r="B91" i="1"/>
  <c r="B102" i="3" s="1"/>
  <c r="C91" i="1"/>
  <c r="C102" i="3" s="1"/>
  <c r="D91" i="1"/>
  <c r="D102" i="3" s="1"/>
  <c r="F91" i="1"/>
  <c r="G91" i="1"/>
  <c r="F102" i="3" s="1"/>
  <c r="T91" i="1"/>
  <c r="P102" i="3" s="1"/>
  <c r="U91" i="1"/>
  <c r="Q102" i="3" s="1"/>
  <c r="V91" i="1"/>
  <c r="R102" i="3" s="1"/>
  <c r="X91" i="1"/>
  <c r="S102" i="3" s="1"/>
  <c r="Y91" i="1"/>
  <c r="T102" i="3" s="1"/>
  <c r="B92" i="1"/>
  <c r="B103" i="3" s="1"/>
  <c r="C92" i="1"/>
  <c r="C103" i="3" s="1"/>
  <c r="D92" i="1"/>
  <c r="D103" i="3" s="1"/>
  <c r="F92" i="1"/>
  <c r="E103" i="3" s="1"/>
  <c r="G92" i="1"/>
  <c r="F103" i="3" s="1"/>
  <c r="T92" i="1"/>
  <c r="P103" i="3" s="1"/>
  <c r="U92" i="1"/>
  <c r="Q103" i="3" s="1"/>
  <c r="V92" i="1"/>
  <c r="X92" i="1"/>
  <c r="Y92" i="1"/>
  <c r="T103" i="3" s="1"/>
  <c r="B93" i="1"/>
  <c r="B104" i="3" s="1"/>
  <c r="C93" i="1"/>
  <c r="C104" i="3" s="1"/>
  <c r="H104" i="3" s="1"/>
  <c r="J104" i="3" s="1"/>
  <c r="D93" i="1"/>
  <c r="D104" i="3" s="1"/>
  <c r="F93" i="1"/>
  <c r="G93" i="1"/>
  <c r="F104" i="3" s="1"/>
  <c r="T93" i="1"/>
  <c r="P104" i="3" s="1"/>
  <c r="U93" i="1"/>
  <c r="Q104" i="3" s="1"/>
  <c r="V93" i="1"/>
  <c r="R104" i="3" s="1"/>
  <c r="X93" i="1"/>
  <c r="S104" i="3" s="1"/>
  <c r="Y93" i="1"/>
  <c r="T104" i="3" s="1"/>
  <c r="B94" i="1"/>
  <c r="C94" i="1"/>
  <c r="D94" i="1"/>
  <c r="F94" i="1"/>
  <c r="G94" i="1"/>
  <c r="T94" i="1"/>
  <c r="U94" i="1"/>
  <c r="V94" i="1"/>
  <c r="X94" i="1"/>
  <c r="Y94" i="1"/>
  <c r="B95" i="1"/>
  <c r="C95" i="1"/>
  <c r="D95" i="1"/>
  <c r="F95" i="1"/>
  <c r="G95" i="1"/>
  <c r="T95" i="1"/>
  <c r="U95" i="1"/>
  <c r="V95" i="1"/>
  <c r="X95" i="1"/>
  <c r="Y95" i="1"/>
  <c r="B96" i="1"/>
  <c r="C96" i="1"/>
  <c r="D96" i="1"/>
  <c r="F96" i="1"/>
  <c r="G96" i="1"/>
  <c r="T96" i="1"/>
  <c r="U96" i="1"/>
  <c r="V96" i="1"/>
  <c r="X96" i="1"/>
  <c r="Y96" i="1"/>
  <c r="B97" i="1"/>
  <c r="C97" i="1"/>
  <c r="D97" i="1"/>
  <c r="F97" i="1"/>
  <c r="G97" i="1"/>
  <c r="T97" i="1"/>
  <c r="U97" i="1"/>
  <c r="V97" i="1"/>
  <c r="X97" i="1"/>
  <c r="Y97" i="1"/>
  <c r="B98" i="1"/>
  <c r="C98" i="1"/>
  <c r="D98" i="1"/>
  <c r="F98" i="1"/>
  <c r="G98" i="1"/>
  <c r="T98" i="1"/>
  <c r="U98" i="1"/>
  <c r="V98" i="1"/>
  <c r="X98" i="1"/>
  <c r="Y98" i="1"/>
  <c r="B99" i="1"/>
  <c r="C99" i="1"/>
  <c r="D99" i="1"/>
  <c r="F99" i="1"/>
  <c r="G99" i="1"/>
  <c r="T99" i="1"/>
  <c r="U99" i="1"/>
  <c r="V99" i="1"/>
  <c r="X99" i="1"/>
  <c r="Y99" i="1"/>
  <c r="B100" i="1"/>
  <c r="C100" i="1"/>
  <c r="D100" i="1"/>
  <c r="F100" i="1"/>
  <c r="G100" i="1"/>
  <c r="T100" i="1"/>
  <c r="U100" i="1"/>
  <c r="V100" i="1"/>
  <c r="X100" i="1"/>
  <c r="Y100" i="1"/>
  <c r="B101" i="1"/>
  <c r="C101" i="1"/>
  <c r="D101" i="1"/>
  <c r="F101" i="1"/>
  <c r="G101" i="1"/>
  <c r="T101" i="1"/>
  <c r="U101" i="1"/>
  <c r="V101" i="1"/>
  <c r="X101" i="1"/>
  <c r="Y101" i="1"/>
  <c r="B102" i="1"/>
  <c r="C102" i="1"/>
  <c r="D102" i="1"/>
  <c r="F102" i="1"/>
  <c r="G102" i="1"/>
  <c r="T102" i="1"/>
  <c r="U102" i="1"/>
  <c r="V102" i="1"/>
  <c r="X102" i="1"/>
  <c r="Y102" i="1"/>
  <c r="B103" i="1"/>
  <c r="C103" i="1"/>
  <c r="D103" i="1"/>
  <c r="F103" i="1"/>
  <c r="G103" i="1"/>
  <c r="T103" i="1"/>
  <c r="U103" i="1"/>
  <c r="V103" i="1"/>
  <c r="X103" i="1"/>
  <c r="Y103" i="1"/>
  <c r="B104" i="1"/>
  <c r="C104" i="1"/>
  <c r="D104" i="1"/>
  <c r="F104" i="1"/>
  <c r="G104" i="1"/>
  <c r="T104" i="1"/>
  <c r="U104" i="1"/>
  <c r="V104" i="1"/>
  <c r="X104" i="1"/>
  <c r="Y104" i="1"/>
  <c r="B105" i="1"/>
  <c r="C105" i="1"/>
  <c r="D105" i="1"/>
  <c r="F105" i="1"/>
  <c r="G105" i="1"/>
  <c r="T105" i="1"/>
  <c r="U105" i="1"/>
  <c r="V105" i="1"/>
  <c r="X105" i="1"/>
  <c r="Y105" i="1"/>
  <c r="B106" i="1"/>
  <c r="C106" i="1"/>
  <c r="D106" i="1"/>
  <c r="F106" i="1"/>
  <c r="G106" i="1"/>
  <c r="T106" i="1"/>
  <c r="U106" i="1"/>
  <c r="V106" i="1"/>
  <c r="X106" i="1"/>
  <c r="Y106" i="1"/>
  <c r="B107" i="1"/>
  <c r="C107" i="1"/>
  <c r="D107" i="1"/>
  <c r="F107" i="1"/>
  <c r="G107" i="1"/>
  <c r="T107" i="1"/>
  <c r="U107" i="1"/>
  <c r="V107" i="1"/>
  <c r="X107" i="1"/>
  <c r="Y107" i="1"/>
  <c r="B108" i="1"/>
  <c r="C108" i="1"/>
  <c r="D108" i="1"/>
  <c r="F108" i="1"/>
  <c r="G108" i="1"/>
  <c r="T108" i="1"/>
  <c r="U108" i="1"/>
  <c r="V108" i="1"/>
  <c r="X108" i="1"/>
  <c r="Y108" i="1"/>
  <c r="E21" i="5"/>
  <c r="D21" i="5"/>
  <c r="E25" i="5"/>
  <c r="D25" i="5"/>
  <c r="B51" i="1"/>
  <c r="B62" i="3" s="1"/>
  <c r="G62" i="3" s="1"/>
  <c r="I62" i="3" s="1"/>
  <c r="B52" i="1"/>
  <c r="B63" i="3" s="1"/>
  <c r="G63" i="3" s="1"/>
  <c r="I63" i="3" s="1"/>
  <c r="B53" i="1"/>
  <c r="B64" i="3" s="1"/>
  <c r="G64" i="3" s="1"/>
  <c r="I64" i="3" s="1"/>
  <c r="C51" i="1"/>
  <c r="C62" i="3" s="1"/>
  <c r="L62" i="3" s="1"/>
  <c r="N62" i="3" s="1"/>
  <c r="D51" i="1"/>
  <c r="D62" i="3" s="1"/>
  <c r="F51" i="1"/>
  <c r="G51" i="1"/>
  <c r="F62" i="3" s="1"/>
  <c r="T51" i="1"/>
  <c r="P62" i="3" s="1"/>
  <c r="Y62" i="3" s="1"/>
  <c r="AA62" i="3" s="1"/>
  <c r="U51" i="1"/>
  <c r="Q62" i="3" s="1"/>
  <c r="Z62" i="3" s="1"/>
  <c r="AB62" i="3" s="1"/>
  <c r="V51" i="1"/>
  <c r="R62" i="3" s="1"/>
  <c r="V62" i="3" s="1"/>
  <c r="X62" i="3" s="1"/>
  <c r="X51" i="1"/>
  <c r="Y51" i="1"/>
  <c r="T62" i="3" s="1"/>
  <c r="C52" i="1"/>
  <c r="C63" i="3" s="1"/>
  <c r="L63" i="3" s="1"/>
  <c r="N63" i="3" s="1"/>
  <c r="D52" i="1"/>
  <c r="D63" i="3" s="1"/>
  <c r="F52" i="1"/>
  <c r="E63" i="3" s="1"/>
  <c r="G52" i="1"/>
  <c r="T52" i="1"/>
  <c r="P63" i="3" s="1"/>
  <c r="Y63" i="3" s="1"/>
  <c r="AA63" i="3" s="1"/>
  <c r="U52" i="1"/>
  <c r="V52" i="1"/>
  <c r="R63" i="3" s="1"/>
  <c r="V63" i="3" s="1"/>
  <c r="X63" i="3" s="1"/>
  <c r="X52" i="1"/>
  <c r="S63" i="3" s="1"/>
  <c r="Y52" i="1"/>
  <c r="C53" i="1"/>
  <c r="D53" i="1"/>
  <c r="D64" i="3" s="1"/>
  <c r="F53" i="1"/>
  <c r="E64" i="3" s="1"/>
  <c r="G53" i="1"/>
  <c r="T53" i="1"/>
  <c r="P64" i="3" s="1"/>
  <c r="Y64" i="3" s="1"/>
  <c r="AA64" i="3" s="1"/>
  <c r="U53" i="1"/>
  <c r="V53" i="1"/>
  <c r="R64" i="3" s="1"/>
  <c r="V64" i="3" s="1"/>
  <c r="X64" i="3" s="1"/>
  <c r="X53" i="1"/>
  <c r="Y53" i="1"/>
  <c r="T64" i="3" s="1"/>
  <c r="T15" i="1"/>
  <c r="P26" i="3" s="1"/>
  <c r="T16" i="1"/>
  <c r="P27" i="3" s="1"/>
  <c r="T17" i="1"/>
  <c r="P28" i="3" s="1"/>
  <c r="T18" i="1"/>
  <c r="P29" i="3" s="1"/>
  <c r="T19" i="1"/>
  <c r="P30" i="3" s="1"/>
  <c r="T20" i="1"/>
  <c r="P31" i="3" s="1"/>
  <c r="T21" i="1"/>
  <c r="P32" i="3" s="1"/>
  <c r="T22" i="1"/>
  <c r="P33" i="3" s="1"/>
  <c r="T23" i="1"/>
  <c r="P34" i="3" s="1"/>
  <c r="T24" i="1"/>
  <c r="P35" i="3" s="1"/>
  <c r="T25" i="1"/>
  <c r="P36" i="3" s="1"/>
  <c r="T26" i="1"/>
  <c r="P37" i="3" s="1"/>
  <c r="Y37" i="3" s="1"/>
  <c r="AA37" i="3" s="1"/>
  <c r="T27" i="1"/>
  <c r="P38" i="3" s="1"/>
  <c r="Y38" i="3" s="1"/>
  <c r="AA38" i="3" s="1"/>
  <c r="T28" i="1"/>
  <c r="P39" i="3" s="1"/>
  <c r="Y39" i="3" s="1"/>
  <c r="AA39" i="3" s="1"/>
  <c r="T29" i="1"/>
  <c r="P40" i="3" s="1"/>
  <c r="Y40" i="3" s="1"/>
  <c r="AA40" i="3" s="1"/>
  <c r="T30" i="1"/>
  <c r="P41" i="3" s="1"/>
  <c r="Y41" i="3" s="1"/>
  <c r="AA41" i="3" s="1"/>
  <c r="T31" i="1"/>
  <c r="P42" i="3" s="1"/>
  <c r="Y42" i="3" s="1"/>
  <c r="AA42" i="3" s="1"/>
  <c r="T32" i="1"/>
  <c r="P43" i="3" s="1"/>
  <c r="Y43" i="3" s="1"/>
  <c r="AA43" i="3" s="1"/>
  <c r="T33" i="1"/>
  <c r="P44" i="3" s="1"/>
  <c r="Y44" i="3" s="1"/>
  <c r="AA44" i="3" s="1"/>
  <c r="T34" i="1"/>
  <c r="P45" i="3" s="1"/>
  <c r="Y45" i="3" s="1"/>
  <c r="AA45" i="3" s="1"/>
  <c r="T35" i="1"/>
  <c r="P46" i="3" s="1"/>
  <c r="Y46" i="3" s="1"/>
  <c r="AA46" i="3" s="1"/>
  <c r="T36" i="1"/>
  <c r="P47" i="3" s="1"/>
  <c r="Y47" i="3" s="1"/>
  <c r="AA47" i="3" s="1"/>
  <c r="T37" i="1"/>
  <c r="P48" i="3" s="1"/>
  <c r="Y48" i="3" s="1"/>
  <c r="AA48" i="3" s="1"/>
  <c r="T38" i="1"/>
  <c r="P49" i="3" s="1"/>
  <c r="Y49" i="3" s="1"/>
  <c r="AA49" i="3" s="1"/>
  <c r="T39" i="1"/>
  <c r="P50" i="3" s="1"/>
  <c r="Y50" i="3" s="1"/>
  <c r="AA50" i="3" s="1"/>
  <c r="T40" i="1"/>
  <c r="P51" i="3" s="1"/>
  <c r="Y51" i="3" s="1"/>
  <c r="AA51" i="3" s="1"/>
  <c r="T41" i="1"/>
  <c r="P52" i="3" s="1"/>
  <c r="Y52" i="3" s="1"/>
  <c r="AA52" i="3" s="1"/>
  <c r="T42" i="1"/>
  <c r="P53" i="3" s="1"/>
  <c r="Y53" i="3" s="1"/>
  <c r="AA53" i="3" s="1"/>
  <c r="T43" i="1"/>
  <c r="P54" i="3" s="1"/>
  <c r="Y54" i="3" s="1"/>
  <c r="AA54" i="3" s="1"/>
  <c r="T44" i="1"/>
  <c r="P55" i="3" s="1"/>
  <c r="Y55" i="3" s="1"/>
  <c r="AA55" i="3" s="1"/>
  <c r="T45" i="1"/>
  <c r="P56" i="3" s="1"/>
  <c r="Y56" i="3" s="1"/>
  <c r="AA56" i="3" s="1"/>
  <c r="T46" i="1"/>
  <c r="P57" i="3" s="1"/>
  <c r="Y57" i="3" s="1"/>
  <c r="AA57" i="3" s="1"/>
  <c r="T47" i="1"/>
  <c r="P58" i="3" s="1"/>
  <c r="Y58" i="3" s="1"/>
  <c r="AA58" i="3" s="1"/>
  <c r="T48" i="1"/>
  <c r="P59" i="3" s="1"/>
  <c r="Y59" i="3" s="1"/>
  <c r="AA59" i="3" s="1"/>
  <c r="T49" i="1"/>
  <c r="P60" i="3" s="1"/>
  <c r="Y60" i="3" s="1"/>
  <c r="AA60" i="3" s="1"/>
  <c r="T50" i="1"/>
  <c r="P61" i="3" s="1"/>
  <c r="Y61" i="3" s="1"/>
  <c r="AA61" i="3" s="1"/>
  <c r="B21" i="1"/>
  <c r="B32" i="3" s="1"/>
  <c r="B22" i="1"/>
  <c r="B33" i="3" s="1"/>
  <c r="B23" i="1"/>
  <c r="B34" i="3" s="1"/>
  <c r="B24" i="1"/>
  <c r="B35" i="3" s="1"/>
  <c r="B25" i="1"/>
  <c r="B36" i="3" s="1"/>
  <c r="B26" i="1"/>
  <c r="B37" i="3" s="1"/>
  <c r="B27" i="1"/>
  <c r="B38" i="3" s="1"/>
  <c r="B28" i="1"/>
  <c r="B39" i="3" s="1"/>
  <c r="B29" i="1"/>
  <c r="B40" i="3" s="1"/>
  <c r="B30" i="1"/>
  <c r="B41" i="3" s="1"/>
  <c r="B31" i="1"/>
  <c r="B42" i="3" s="1"/>
  <c r="B32" i="1"/>
  <c r="B43" i="3" s="1"/>
  <c r="B33" i="1"/>
  <c r="B44" i="3" s="1"/>
  <c r="B34" i="1"/>
  <c r="B45" i="3" s="1"/>
  <c r="B35" i="1"/>
  <c r="B46" i="3" s="1"/>
  <c r="B36" i="1"/>
  <c r="G47" i="3" s="1"/>
  <c r="I47" i="3" s="1"/>
  <c r="B37" i="1"/>
  <c r="B48" i="3" s="1"/>
  <c r="B38" i="1"/>
  <c r="B49" i="3" s="1"/>
  <c r="G49" i="3" s="1"/>
  <c r="I49" i="3" s="1"/>
  <c r="B39" i="1"/>
  <c r="B50" i="3" s="1"/>
  <c r="B40" i="1"/>
  <c r="B51" i="3" s="1"/>
  <c r="B41" i="1"/>
  <c r="B52" i="3" s="1"/>
  <c r="B42" i="1"/>
  <c r="B53" i="3" s="1"/>
  <c r="K53" i="3" s="1"/>
  <c r="M53" i="3" s="1"/>
  <c r="B43" i="1"/>
  <c r="B54" i="3" s="1"/>
  <c r="G54" i="3" s="1"/>
  <c r="I54" i="3" s="1"/>
  <c r="B44" i="1"/>
  <c r="B55" i="3" s="1"/>
  <c r="G55" i="3" s="1"/>
  <c r="I55" i="3" s="1"/>
  <c r="B45" i="1"/>
  <c r="B56" i="3" s="1"/>
  <c r="K56" i="3" s="1"/>
  <c r="M56" i="3" s="1"/>
  <c r="B46" i="1"/>
  <c r="B57" i="3" s="1"/>
  <c r="K57" i="3" s="1"/>
  <c r="M57" i="3" s="1"/>
  <c r="B47" i="1"/>
  <c r="B58" i="3" s="1"/>
  <c r="K58" i="3" s="1"/>
  <c r="M58" i="3" s="1"/>
  <c r="B48" i="1"/>
  <c r="B59" i="3" s="1"/>
  <c r="K59" i="3" s="1"/>
  <c r="M59" i="3" s="1"/>
  <c r="B49" i="1"/>
  <c r="B60" i="3" s="1"/>
  <c r="B50" i="1"/>
  <c r="B61" i="3" s="1"/>
  <c r="G61" i="3" s="1"/>
  <c r="I61" i="3" s="1"/>
  <c r="B8" i="1"/>
  <c r="B19" i="3" s="1"/>
  <c r="B9" i="1"/>
  <c r="B20" i="3" s="1"/>
  <c r="B10" i="1"/>
  <c r="B21" i="3" s="1"/>
  <c r="B11" i="1"/>
  <c r="B22" i="3" s="1"/>
  <c r="B12" i="1"/>
  <c r="B23" i="3" s="1"/>
  <c r="B13" i="1"/>
  <c r="B24" i="3" s="1"/>
  <c r="B14" i="1"/>
  <c r="B25" i="3" s="1"/>
  <c r="B15" i="1"/>
  <c r="B26" i="3" s="1"/>
  <c r="B16" i="1"/>
  <c r="B27" i="3" s="1"/>
  <c r="B17" i="1"/>
  <c r="B28" i="3" s="1"/>
  <c r="B18" i="1"/>
  <c r="B19" i="1"/>
  <c r="B30" i="3" s="1"/>
  <c r="B20" i="1"/>
  <c r="B31" i="3" s="1"/>
  <c r="B7" i="1"/>
  <c r="B18" i="3" s="1"/>
  <c r="T8" i="1"/>
  <c r="P19" i="3" s="1"/>
  <c r="T9" i="1"/>
  <c r="P20" i="3" s="1"/>
  <c r="T10" i="1"/>
  <c r="P21" i="3" s="1"/>
  <c r="T11" i="1"/>
  <c r="P22" i="3" s="1"/>
  <c r="T12" i="1"/>
  <c r="P23" i="3" s="1"/>
  <c r="T13" i="1"/>
  <c r="T14" i="1"/>
  <c r="P25" i="3" s="1"/>
  <c r="T7" i="1"/>
  <c r="P18" i="3" s="1"/>
  <c r="X8" i="1"/>
  <c r="S19" i="3" s="1"/>
  <c r="Y8" i="1"/>
  <c r="T19" i="3" s="1"/>
  <c r="X9" i="1"/>
  <c r="Y9" i="1"/>
  <c r="X10" i="1"/>
  <c r="S21" i="3" s="1"/>
  <c r="Y10" i="1"/>
  <c r="Z10" i="1" s="1"/>
  <c r="AF10" i="1" s="1"/>
  <c r="X11" i="1"/>
  <c r="S22" i="3" s="1"/>
  <c r="Y11" i="1"/>
  <c r="T22" i="3" s="1"/>
  <c r="X12" i="1"/>
  <c r="S23" i="3" s="1"/>
  <c r="Y12" i="1"/>
  <c r="T23" i="3" s="1"/>
  <c r="X13" i="1"/>
  <c r="S24" i="3" s="1"/>
  <c r="Y13" i="1"/>
  <c r="T24" i="3" s="1"/>
  <c r="X14" i="1"/>
  <c r="S25" i="3" s="1"/>
  <c r="Y14" i="1"/>
  <c r="T25" i="3" s="1"/>
  <c r="X15" i="1"/>
  <c r="Y15" i="1"/>
  <c r="T26" i="3" s="1"/>
  <c r="X16" i="1"/>
  <c r="Y16" i="1"/>
  <c r="T27" i="3" s="1"/>
  <c r="X17" i="1"/>
  <c r="Y17" i="1"/>
  <c r="T28" i="3" s="1"/>
  <c r="X18" i="1"/>
  <c r="Y18" i="1"/>
  <c r="T29" i="3" s="1"/>
  <c r="X19" i="1"/>
  <c r="S30" i="3" s="1"/>
  <c r="Y19" i="1"/>
  <c r="T30" i="3" s="1"/>
  <c r="X20" i="1"/>
  <c r="Y20" i="1"/>
  <c r="T31" i="3" s="1"/>
  <c r="X21" i="1"/>
  <c r="S32" i="3" s="1"/>
  <c r="Y21" i="1"/>
  <c r="T32" i="3" s="1"/>
  <c r="X22" i="1"/>
  <c r="Y22" i="1"/>
  <c r="T33" i="3" s="1"/>
  <c r="X23" i="1"/>
  <c r="Y23" i="1"/>
  <c r="T34" i="3" s="1"/>
  <c r="X24" i="1"/>
  <c r="S35" i="3" s="1"/>
  <c r="Y24" i="1"/>
  <c r="T35" i="3" s="1"/>
  <c r="X25" i="1"/>
  <c r="Y25" i="1"/>
  <c r="T36" i="3" s="1"/>
  <c r="X26" i="1"/>
  <c r="Y26" i="1"/>
  <c r="T37" i="3" s="1"/>
  <c r="X27" i="1"/>
  <c r="Y27" i="1"/>
  <c r="T38" i="3" s="1"/>
  <c r="X28" i="1"/>
  <c r="Y28" i="1"/>
  <c r="T39" i="3" s="1"/>
  <c r="X29" i="1"/>
  <c r="S40" i="3" s="1"/>
  <c r="Y29" i="1"/>
  <c r="T40" i="3" s="1"/>
  <c r="X30" i="1"/>
  <c r="Y30" i="1"/>
  <c r="T41" i="3" s="1"/>
  <c r="X31" i="1"/>
  <c r="S42" i="3" s="1"/>
  <c r="Y31" i="1"/>
  <c r="T42" i="3" s="1"/>
  <c r="X32" i="1"/>
  <c r="Y32" i="1"/>
  <c r="T43" i="3" s="1"/>
  <c r="X33" i="1"/>
  <c r="Y33" i="1"/>
  <c r="T44" i="3" s="1"/>
  <c r="X34" i="1"/>
  <c r="S45" i="3" s="1"/>
  <c r="Y34" i="1"/>
  <c r="T45" i="3" s="1"/>
  <c r="X35" i="1"/>
  <c r="S46" i="3" s="1"/>
  <c r="Y35" i="1"/>
  <c r="X36" i="1"/>
  <c r="Y36" i="1"/>
  <c r="T47" i="3" s="1"/>
  <c r="X37" i="1"/>
  <c r="Y37" i="1"/>
  <c r="T48" i="3" s="1"/>
  <c r="X38" i="1"/>
  <c r="Y38" i="1"/>
  <c r="T49" i="3" s="1"/>
  <c r="X39" i="1"/>
  <c r="S50" i="3" s="1"/>
  <c r="Y39" i="1"/>
  <c r="T50" i="3" s="1"/>
  <c r="X40" i="1"/>
  <c r="Y40" i="1"/>
  <c r="T51" i="3" s="1"/>
  <c r="X41" i="1"/>
  <c r="S52" i="3" s="1"/>
  <c r="Y41" i="1"/>
  <c r="T52" i="3" s="1"/>
  <c r="X42" i="1"/>
  <c r="Y42" i="1"/>
  <c r="T53" i="3" s="1"/>
  <c r="X43" i="1"/>
  <c r="S54" i="3" s="1"/>
  <c r="Y43" i="1"/>
  <c r="T54" i="3" s="1"/>
  <c r="X44" i="1"/>
  <c r="S55" i="3" s="1"/>
  <c r="Y44" i="1"/>
  <c r="T55" i="3" s="1"/>
  <c r="X45" i="1"/>
  <c r="Y45" i="1"/>
  <c r="T56" i="3" s="1"/>
  <c r="X46" i="1"/>
  <c r="Y46" i="1"/>
  <c r="T57" i="3" s="1"/>
  <c r="X47" i="1"/>
  <c r="Y47" i="1"/>
  <c r="T58" i="3" s="1"/>
  <c r="X48" i="1"/>
  <c r="Y48" i="1"/>
  <c r="T59" i="3" s="1"/>
  <c r="X49" i="1"/>
  <c r="S60" i="3" s="1"/>
  <c r="Y49" i="1"/>
  <c r="T60" i="3" s="1"/>
  <c r="X50" i="1"/>
  <c r="Y50" i="1"/>
  <c r="T61" i="3" s="1"/>
  <c r="Y7" i="1"/>
  <c r="T18" i="3" s="1"/>
  <c r="X7" i="1"/>
  <c r="S18" i="3" s="1"/>
  <c r="U18" i="1"/>
  <c r="V18" i="1"/>
  <c r="R29" i="3" s="1"/>
  <c r="U19" i="1"/>
  <c r="V19" i="1"/>
  <c r="R30" i="3" s="1"/>
  <c r="U20" i="1"/>
  <c r="V20" i="1"/>
  <c r="R31" i="3" s="1"/>
  <c r="U21" i="1"/>
  <c r="V21" i="1"/>
  <c r="R32" i="3" s="1"/>
  <c r="U22" i="1"/>
  <c r="V22" i="1"/>
  <c r="R33" i="3" s="1"/>
  <c r="U23" i="1"/>
  <c r="V23" i="1"/>
  <c r="R34" i="3" s="1"/>
  <c r="U24" i="1"/>
  <c r="V24" i="1"/>
  <c r="R35" i="3" s="1"/>
  <c r="U25" i="1"/>
  <c r="Q36" i="3" s="1"/>
  <c r="V25" i="1"/>
  <c r="R36" i="3" s="1"/>
  <c r="V36" i="3" s="1"/>
  <c r="X36" i="3" s="1"/>
  <c r="U26" i="1"/>
  <c r="V26" i="1"/>
  <c r="R37" i="3" s="1"/>
  <c r="V37" i="3" s="1"/>
  <c r="X37" i="3" s="1"/>
  <c r="U27" i="1"/>
  <c r="V27" i="1"/>
  <c r="R38" i="3" s="1"/>
  <c r="V38" i="3" s="1"/>
  <c r="X38" i="3" s="1"/>
  <c r="U28" i="1"/>
  <c r="Q39" i="3" s="1"/>
  <c r="V28" i="1"/>
  <c r="U29" i="1"/>
  <c r="V29" i="1"/>
  <c r="R40" i="3" s="1"/>
  <c r="V40" i="3" s="1"/>
  <c r="X40" i="3" s="1"/>
  <c r="U30" i="1"/>
  <c r="V30" i="1"/>
  <c r="R41" i="3" s="1"/>
  <c r="V41" i="3" s="1"/>
  <c r="X41" i="3" s="1"/>
  <c r="U31" i="1"/>
  <c r="V31" i="1"/>
  <c r="R42" i="3" s="1"/>
  <c r="V42" i="3" s="1"/>
  <c r="X42" i="3" s="1"/>
  <c r="U32" i="1"/>
  <c r="V32" i="1"/>
  <c r="R43" i="3" s="1"/>
  <c r="V43" i="3" s="1"/>
  <c r="X43" i="3" s="1"/>
  <c r="U33" i="1"/>
  <c r="Q44" i="3" s="1"/>
  <c r="U44" i="3" s="1"/>
  <c r="W44" i="3" s="1"/>
  <c r="V33" i="1"/>
  <c r="R44" i="3" s="1"/>
  <c r="V44" i="3" s="1"/>
  <c r="X44" i="3" s="1"/>
  <c r="U34" i="1"/>
  <c r="Q45" i="3" s="1"/>
  <c r="U45" i="3" s="1"/>
  <c r="W45" i="3" s="1"/>
  <c r="V34" i="1"/>
  <c r="R45" i="3" s="1"/>
  <c r="V45" i="3" s="1"/>
  <c r="X45" i="3" s="1"/>
  <c r="U35" i="1"/>
  <c r="Q46" i="3" s="1"/>
  <c r="U46" i="3" s="1"/>
  <c r="W46" i="3" s="1"/>
  <c r="V35" i="1"/>
  <c r="R46" i="3" s="1"/>
  <c r="V46" i="3" s="1"/>
  <c r="X46" i="3" s="1"/>
  <c r="U36" i="1"/>
  <c r="Q47" i="3" s="1"/>
  <c r="U47" i="3" s="1"/>
  <c r="W47" i="3" s="1"/>
  <c r="V36" i="1"/>
  <c r="R47" i="3" s="1"/>
  <c r="V47" i="3" s="1"/>
  <c r="X47" i="3" s="1"/>
  <c r="U37" i="1"/>
  <c r="Q48" i="3" s="1"/>
  <c r="Z48" i="3" s="1"/>
  <c r="AB48" i="3" s="1"/>
  <c r="V37" i="1"/>
  <c r="R48" i="3" s="1"/>
  <c r="V48" i="3" s="1"/>
  <c r="X48" i="3" s="1"/>
  <c r="U38" i="1"/>
  <c r="V38" i="1"/>
  <c r="R49" i="3" s="1"/>
  <c r="V49" i="3" s="1"/>
  <c r="X49" i="3" s="1"/>
  <c r="U39" i="1"/>
  <c r="V39" i="1"/>
  <c r="R50" i="3" s="1"/>
  <c r="V50" i="3" s="1"/>
  <c r="X50" i="3" s="1"/>
  <c r="U40" i="1"/>
  <c r="Q51" i="3" s="1"/>
  <c r="Z51" i="3" s="1"/>
  <c r="AB51" i="3" s="1"/>
  <c r="V40" i="1"/>
  <c r="R51" i="3" s="1"/>
  <c r="V51" i="3" s="1"/>
  <c r="X51" i="3" s="1"/>
  <c r="U41" i="1"/>
  <c r="V41" i="1"/>
  <c r="R52" i="3" s="1"/>
  <c r="V52" i="3" s="1"/>
  <c r="X52" i="3" s="1"/>
  <c r="U42" i="1"/>
  <c r="V42" i="1"/>
  <c r="R53" i="3" s="1"/>
  <c r="V53" i="3" s="1"/>
  <c r="X53" i="3" s="1"/>
  <c r="U43" i="1"/>
  <c r="V43" i="1"/>
  <c r="R54" i="3" s="1"/>
  <c r="V54" i="3" s="1"/>
  <c r="X54" i="3" s="1"/>
  <c r="U44" i="1"/>
  <c r="V44" i="1"/>
  <c r="R55" i="3" s="1"/>
  <c r="V55" i="3" s="1"/>
  <c r="X55" i="3" s="1"/>
  <c r="U45" i="1"/>
  <c r="Q56" i="3" s="1"/>
  <c r="Z56" i="3" s="1"/>
  <c r="AB56" i="3" s="1"/>
  <c r="V45" i="1"/>
  <c r="R56" i="3" s="1"/>
  <c r="V56" i="3" s="1"/>
  <c r="X56" i="3" s="1"/>
  <c r="U46" i="1"/>
  <c r="V46" i="1"/>
  <c r="R57" i="3" s="1"/>
  <c r="V57" i="3" s="1"/>
  <c r="X57" i="3" s="1"/>
  <c r="U47" i="1"/>
  <c r="Q58" i="3" s="1"/>
  <c r="V47" i="1"/>
  <c r="R58" i="3" s="1"/>
  <c r="V58" i="3" s="1"/>
  <c r="X58" i="3" s="1"/>
  <c r="U48" i="1"/>
  <c r="V48" i="1"/>
  <c r="R59" i="3" s="1"/>
  <c r="V59" i="3" s="1"/>
  <c r="X59" i="3" s="1"/>
  <c r="U49" i="1"/>
  <c r="V49" i="1"/>
  <c r="R60" i="3" s="1"/>
  <c r="V60" i="3" s="1"/>
  <c r="X60" i="3" s="1"/>
  <c r="U50" i="1"/>
  <c r="V50" i="1"/>
  <c r="R61" i="3" s="1"/>
  <c r="V61" i="3" s="1"/>
  <c r="X61" i="3" s="1"/>
  <c r="U8" i="1"/>
  <c r="Q19" i="3" s="1"/>
  <c r="V8" i="1"/>
  <c r="U9" i="1"/>
  <c r="Q20" i="3" s="1"/>
  <c r="V9" i="1"/>
  <c r="R20" i="3" s="1"/>
  <c r="U10" i="1"/>
  <c r="Q21" i="3" s="1"/>
  <c r="V10" i="1"/>
  <c r="R21" i="3" s="1"/>
  <c r="U11" i="1"/>
  <c r="Q22" i="3" s="1"/>
  <c r="V11" i="1"/>
  <c r="U12" i="1"/>
  <c r="Q23" i="3" s="1"/>
  <c r="V12" i="1"/>
  <c r="R23" i="3" s="1"/>
  <c r="U13" i="1"/>
  <c r="V13" i="1"/>
  <c r="R24" i="3" s="1"/>
  <c r="U14" i="1"/>
  <c r="Q25" i="3" s="1"/>
  <c r="V14" i="1"/>
  <c r="R25" i="3" s="1"/>
  <c r="U15" i="1"/>
  <c r="V15" i="1"/>
  <c r="R26" i="3" s="1"/>
  <c r="U16" i="1"/>
  <c r="V16" i="1"/>
  <c r="R27" i="3" s="1"/>
  <c r="U17" i="1"/>
  <c r="Q28" i="3" s="1"/>
  <c r="V17" i="1"/>
  <c r="R28" i="3" s="1"/>
  <c r="V7" i="1"/>
  <c r="R18" i="3" s="1"/>
  <c r="U7" i="1"/>
  <c r="Q18" i="3" s="1"/>
  <c r="D38" i="1"/>
  <c r="D49" i="3" s="1"/>
  <c r="D39" i="1"/>
  <c r="D50" i="3" s="1"/>
  <c r="D40" i="1"/>
  <c r="D51" i="3" s="1"/>
  <c r="D41" i="1"/>
  <c r="D52" i="3" s="1"/>
  <c r="D42" i="1"/>
  <c r="D53" i="3" s="1"/>
  <c r="D43" i="1"/>
  <c r="D54" i="3" s="1"/>
  <c r="D44" i="1"/>
  <c r="D55" i="3" s="1"/>
  <c r="D45" i="1"/>
  <c r="D56" i="3" s="1"/>
  <c r="D46" i="1"/>
  <c r="D57" i="3" s="1"/>
  <c r="D47" i="1"/>
  <c r="D58" i="3" s="1"/>
  <c r="D48" i="1"/>
  <c r="D59" i="3" s="1"/>
  <c r="D49" i="1"/>
  <c r="D60" i="3" s="1"/>
  <c r="D50" i="1"/>
  <c r="D61" i="3" s="1"/>
  <c r="F21" i="1"/>
  <c r="E32" i="3" s="1"/>
  <c r="G21" i="1"/>
  <c r="F32" i="3" s="1"/>
  <c r="F22" i="1"/>
  <c r="E33" i="3" s="1"/>
  <c r="G22" i="1"/>
  <c r="F23" i="1"/>
  <c r="G23" i="1"/>
  <c r="F34" i="3" s="1"/>
  <c r="F24" i="1"/>
  <c r="G24" i="1"/>
  <c r="F35" i="3" s="1"/>
  <c r="F25" i="1"/>
  <c r="G25" i="1"/>
  <c r="F36" i="3" s="1"/>
  <c r="F26" i="1"/>
  <c r="E37" i="3" s="1"/>
  <c r="G26" i="1"/>
  <c r="F37" i="3" s="1"/>
  <c r="F27" i="1"/>
  <c r="G27" i="1"/>
  <c r="F38" i="3" s="1"/>
  <c r="F28" i="1"/>
  <c r="E39" i="3" s="1"/>
  <c r="G28" i="1"/>
  <c r="F39" i="3" s="1"/>
  <c r="F29" i="1"/>
  <c r="G29" i="1"/>
  <c r="F40" i="3" s="1"/>
  <c r="F30" i="1"/>
  <c r="E41" i="3" s="1"/>
  <c r="G30" i="1"/>
  <c r="F41" i="3" s="1"/>
  <c r="F31" i="1"/>
  <c r="G31" i="1"/>
  <c r="F42" i="3" s="1"/>
  <c r="F32" i="1"/>
  <c r="E43" i="3" s="1"/>
  <c r="G32" i="1"/>
  <c r="F43" i="3" s="1"/>
  <c r="F33" i="1"/>
  <c r="G33" i="1"/>
  <c r="F44" i="3" s="1"/>
  <c r="F34" i="1"/>
  <c r="G34" i="1"/>
  <c r="F45" i="3" s="1"/>
  <c r="F35" i="1"/>
  <c r="G35" i="1"/>
  <c r="F46" i="3" s="1"/>
  <c r="F36" i="1"/>
  <c r="G36" i="1"/>
  <c r="F47" i="3" s="1"/>
  <c r="F37" i="1"/>
  <c r="G37" i="1"/>
  <c r="F48" i="3" s="1"/>
  <c r="F38" i="1"/>
  <c r="G38" i="1"/>
  <c r="F49" i="3" s="1"/>
  <c r="F39" i="1"/>
  <c r="E50" i="3" s="1"/>
  <c r="G39" i="1"/>
  <c r="F40" i="1"/>
  <c r="E51" i="3" s="1"/>
  <c r="G40" i="1"/>
  <c r="F41" i="1"/>
  <c r="E52" i="3" s="1"/>
  <c r="G41" i="1"/>
  <c r="F52" i="3" s="1"/>
  <c r="F42" i="1"/>
  <c r="E53" i="3" s="1"/>
  <c r="G42" i="1"/>
  <c r="F53" i="3" s="1"/>
  <c r="F43" i="1"/>
  <c r="G43" i="1"/>
  <c r="F54" i="3" s="1"/>
  <c r="F44" i="1"/>
  <c r="E55" i="3" s="1"/>
  <c r="G44" i="1"/>
  <c r="F45" i="1"/>
  <c r="G45" i="1"/>
  <c r="F56" i="3" s="1"/>
  <c r="F46" i="1"/>
  <c r="G46" i="1"/>
  <c r="F57" i="3" s="1"/>
  <c r="F47" i="1"/>
  <c r="E58" i="3" s="1"/>
  <c r="G47" i="1"/>
  <c r="F58" i="3" s="1"/>
  <c r="F48" i="1"/>
  <c r="E59" i="3" s="1"/>
  <c r="G48" i="1"/>
  <c r="F49" i="1"/>
  <c r="G49" i="1"/>
  <c r="F60" i="3" s="1"/>
  <c r="F50" i="1"/>
  <c r="E61" i="3" s="1"/>
  <c r="G50" i="1"/>
  <c r="F61" i="3" s="1"/>
  <c r="C8" i="1"/>
  <c r="C19" i="3" s="1"/>
  <c r="C9" i="1"/>
  <c r="C20" i="3" s="1"/>
  <c r="C10" i="1"/>
  <c r="C21" i="3" s="1"/>
  <c r="C11" i="1"/>
  <c r="C12" i="1"/>
  <c r="C23" i="3" s="1"/>
  <c r="C13" i="1"/>
  <c r="C24" i="3" s="1"/>
  <c r="C14" i="1"/>
  <c r="C25" i="3" s="1"/>
  <c r="C15" i="1"/>
  <c r="C26" i="3" s="1"/>
  <c r="C16" i="1"/>
  <c r="C27" i="3" s="1"/>
  <c r="C17" i="1"/>
  <c r="C18" i="1"/>
  <c r="C29" i="3" s="1"/>
  <c r="C19" i="1"/>
  <c r="C30" i="3" s="1"/>
  <c r="C20" i="1"/>
  <c r="C31" i="3" s="1"/>
  <c r="C21" i="1"/>
  <c r="C22" i="1"/>
  <c r="C23" i="1"/>
  <c r="C24" i="1"/>
  <c r="C25" i="1"/>
  <c r="C26" i="1"/>
  <c r="C37" i="3" s="1"/>
  <c r="C27" i="1"/>
  <c r="C38" i="3" s="1"/>
  <c r="C28" i="1"/>
  <c r="C39" i="3" s="1"/>
  <c r="C29" i="1"/>
  <c r="C30" i="1"/>
  <c r="C31" i="1"/>
  <c r="C32" i="1"/>
  <c r="C33" i="1"/>
  <c r="C34" i="1"/>
  <c r="C45" i="3" s="1"/>
  <c r="C35" i="1"/>
  <c r="C46" i="3" s="1"/>
  <c r="C36" i="1"/>
  <c r="C47" i="3" s="1"/>
  <c r="L47" i="3" s="1"/>
  <c r="N47" i="3" s="1"/>
  <c r="C37" i="1"/>
  <c r="C38" i="1"/>
  <c r="C39" i="1"/>
  <c r="C40" i="1"/>
  <c r="C41" i="1"/>
  <c r="C42" i="1"/>
  <c r="C53" i="3" s="1"/>
  <c r="H53" i="3" s="1"/>
  <c r="J53" i="3" s="1"/>
  <c r="C43" i="1"/>
  <c r="C54" i="3" s="1"/>
  <c r="C44" i="1"/>
  <c r="C45" i="1"/>
  <c r="C46" i="1"/>
  <c r="C57" i="3" s="1"/>
  <c r="C47" i="1"/>
  <c r="C48" i="1"/>
  <c r="C49" i="1"/>
  <c r="C60" i="3" s="1"/>
  <c r="H60" i="3" s="1"/>
  <c r="J60" i="3" s="1"/>
  <c r="C50" i="1"/>
  <c r="D28" i="1"/>
  <c r="D39" i="3" s="1"/>
  <c r="D29" i="1"/>
  <c r="D40" i="3" s="1"/>
  <c r="D30" i="1"/>
  <c r="D41" i="3" s="1"/>
  <c r="D31" i="1"/>
  <c r="D42" i="3" s="1"/>
  <c r="D32" i="1"/>
  <c r="D43" i="3" s="1"/>
  <c r="D33" i="1"/>
  <c r="D44" i="3" s="1"/>
  <c r="D34" i="1"/>
  <c r="D45" i="3" s="1"/>
  <c r="D35" i="1"/>
  <c r="D36" i="1"/>
  <c r="D37" i="1"/>
  <c r="D48" i="3" s="1"/>
  <c r="D21" i="1"/>
  <c r="D32" i="3" s="1"/>
  <c r="D22" i="1"/>
  <c r="D33" i="3" s="1"/>
  <c r="D23" i="1"/>
  <c r="D34" i="3" s="1"/>
  <c r="D24" i="1"/>
  <c r="D35" i="3" s="1"/>
  <c r="D25" i="1"/>
  <c r="D36" i="3" s="1"/>
  <c r="D26" i="1"/>
  <c r="D37" i="3" s="1"/>
  <c r="D27" i="1"/>
  <c r="D38" i="3" s="1"/>
  <c r="D8" i="1"/>
  <c r="D19" i="3" s="1"/>
  <c r="D9" i="1"/>
  <c r="D20" i="3" s="1"/>
  <c r="D10" i="1"/>
  <c r="D21" i="3" s="1"/>
  <c r="D11" i="1"/>
  <c r="D22" i="3" s="1"/>
  <c r="D12" i="1"/>
  <c r="D23" i="3" s="1"/>
  <c r="D13" i="1"/>
  <c r="D24" i="3" s="1"/>
  <c r="D14" i="1"/>
  <c r="D15" i="1"/>
  <c r="D26" i="3" s="1"/>
  <c r="D16" i="1"/>
  <c r="D27" i="3" s="1"/>
  <c r="D17" i="1"/>
  <c r="D28" i="3" s="1"/>
  <c r="D18" i="1"/>
  <c r="D29" i="3" s="1"/>
  <c r="D19" i="1"/>
  <c r="D30" i="3" s="1"/>
  <c r="D20" i="1"/>
  <c r="D31" i="3" s="1"/>
  <c r="D7" i="1"/>
  <c r="D18" i="3" s="1"/>
  <c r="C7" i="1"/>
  <c r="F8" i="1"/>
  <c r="G8" i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G7" i="1"/>
  <c r="F7" i="1"/>
  <c r="E10" i="4"/>
  <c r="K10" i="4" s="1"/>
  <c r="F10" i="4"/>
  <c r="L10" i="4" s="1"/>
  <c r="C10" i="4"/>
  <c r="I10" i="4" s="1"/>
  <c r="D10" i="4"/>
  <c r="J10" i="4" s="1"/>
  <c r="S20" i="3"/>
  <c r="U17" i="3"/>
  <c r="Q24" i="3"/>
  <c r="V17" i="3"/>
  <c r="P24" i="3"/>
  <c r="P17" i="3"/>
  <c r="H17" i="3"/>
  <c r="J17" i="3" s="1"/>
  <c r="L17" i="3" s="1"/>
  <c r="N17" i="3" s="1"/>
  <c r="G17" i="3"/>
  <c r="I17" i="3" s="1"/>
  <c r="Y17" i="3" s="1"/>
  <c r="C17" i="3"/>
  <c r="Q17" i="3" s="1"/>
  <c r="D17" i="3"/>
  <c r="R17" i="3" s="1"/>
  <c r="B29" i="3"/>
  <c r="B6" i="1"/>
  <c r="B17" i="3" s="1"/>
  <c r="Z12" i="1" l="1"/>
  <c r="AF12" i="1" s="1"/>
  <c r="Y35" i="3"/>
  <c r="AA35" i="3" s="1"/>
  <c r="V28" i="3"/>
  <c r="X28" i="3" s="1"/>
  <c r="Y32" i="3"/>
  <c r="AA32" i="3" s="1"/>
  <c r="Y30" i="3"/>
  <c r="AA30" i="3" s="1"/>
  <c r="Z36" i="3"/>
  <c r="AB36" i="3" s="1"/>
  <c r="K37" i="3"/>
  <c r="M37" i="3" s="1"/>
  <c r="L39" i="3"/>
  <c r="N39" i="3" s="1"/>
  <c r="K33" i="3"/>
  <c r="M33" i="3" s="1"/>
  <c r="K41" i="3"/>
  <c r="M41" i="3" s="1"/>
  <c r="L45" i="3"/>
  <c r="N45" i="3" s="1"/>
  <c r="K39" i="3"/>
  <c r="M39" i="3" s="1"/>
  <c r="Z9" i="1"/>
  <c r="AF9" i="1" s="1"/>
  <c r="T20" i="3"/>
  <c r="Z20" i="3" s="1"/>
  <c r="AB20" i="3" s="1"/>
  <c r="H103" i="1"/>
  <c r="Z96" i="1"/>
  <c r="E73" i="1"/>
  <c r="Z71" i="1"/>
  <c r="AF71" i="1" s="1"/>
  <c r="W55" i="1"/>
  <c r="H71" i="1"/>
  <c r="N71" i="1" s="1"/>
  <c r="H80" i="1"/>
  <c r="T21" i="3"/>
  <c r="Z21" i="3" s="1"/>
  <c r="AB21" i="3" s="1"/>
  <c r="E88" i="1"/>
  <c r="E50" i="1"/>
  <c r="W8" i="1"/>
  <c r="W54" i="1"/>
  <c r="E100" i="1"/>
  <c r="J100" i="1" s="1"/>
  <c r="W101" i="1"/>
  <c r="H97" i="1"/>
  <c r="N97" i="1" s="1"/>
  <c r="E60" i="1"/>
  <c r="Z99" i="1"/>
  <c r="AF99" i="1" s="1"/>
  <c r="Z95" i="1"/>
  <c r="AF95" i="1" s="1"/>
  <c r="W95" i="1"/>
  <c r="Z57" i="1"/>
  <c r="W79" i="1"/>
  <c r="H101" i="1"/>
  <c r="H93" i="1"/>
  <c r="H91" i="1"/>
  <c r="H81" i="1"/>
  <c r="N81" i="1" s="1"/>
  <c r="R19" i="3"/>
  <c r="V19" i="3" s="1"/>
  <c r="X19" i="3" s="1"/>
  <c r="E83" i="1"/>
  <c r="E81" i="1"/>
  <c r="K81" i="1" s="1"/>
  <c r="V25" i="3"/>
  <c r="X25" i="3" s="1"/>
  <c r="E40" i="1"/>
  <c r="W11" i="1"/>
  <c r="Z65" i="1"/>
  <c r="AF65" i="1" s="1"/>
  <c r="Z59" i="1"/>
  <c r="W75" i="1"/>
  <c r="E101" i="1"/>
  <c r="Z102" i="1"/>
  <c r="E99" i="1"/>
  <c r="E91" i="1"/>
  <c r="H89" i="1"/>
  <c r="N89" i="1" s="1"/>
  <c r="W108" i="1"/>
  <c r="W102" i="1"/>
  <c r="Z100" i="1"/>
  <c r="H69" i="1"/>
  <c r="H106" i="1"/>
  <c r="N106" i="1" s="1"/>
  <c r="Z94" i="1"/>
  <c r="AF94" i="1" s="1"/>
  <c r="Z88" i="1"/>
  <c r="AF88" i="1" s="1"/>
  <c r="Z78" i="1"/>
  <c r="AF78" i="1" s="1"/>
  <c r="E59" i="1"/>
  <c r="Z74" i="1"/>
  <c r="Z64" i="1"/>
  <c r="Z60" i="1"/>
  <c r="AF60" i="1" s="1"/>
  <c r="H63" i="3"/>
  <c r="J63" i="3" s="1"/>
  <c r="E108" i="1"/>
  <c r="W86" i="1"/>
  <c r="W72" i="1"/>
  <c r="H62" i="3"/>
  <c r="J62" i="3" s="1"/>
  <c r="W66" i="1"/>
  <c r="Z103" i="1"/>
  <c r="AF103" i="1" s="1"/>
  <c r="E96" i="1"/>
  <c r="H72" i="1"/>
  <c r="W58" i="1"/>
  <c r="AG58" i="1" s="1"/>
  <c r="W56" i="1"/>
  <c r="W105" i="1"/>
  <c r="W103" i="1"/>
  <c r="E84" i="1"/>
  <c r="W97" i="1"/>
  <c r="Z87" i="1"/>
  <c r="Z85" i="1"/>
  <c r="Z79" i="1"/>
  <c r="AF79" i="1" s="1"/>
  <c r="E105" i="1"/>
  <c r="Z77" i="1"/>
  <c r="Z73" i="1"/>
  <c r="L102" i="3"/>
  <c r="N102" i="3" s="1"/>
  <c r="H102" i="3"/>
  <c r="J102" i="3" s="1"/>
  <c r="G75" i="3"/>
  <c r="I75" i="3" s="1"/>
  <c r="K75" i="3"/>
  <c r="M75" i="3" s="1"/>
  <c r="H71" i="3"/>
  <c r="J71" i="3" s="1"/>
  <c r="L71" i="3"/>
  <c r="N71" i="3" s="1"/>
  <c r="Z107" i="1"/>
  <c r="AF107" i="1" s="1"/>
  <c r="H102" i="1"/>
  <c r="W98" i="1"/>
  <c r="W96" i="1"/>
  <c r="W87" i="1"/>
  <c r="H62" i="1"/>
  <c r="Q98" i="3"/>
  <c r="T75" i="3"/>
  <c r="H38" i="1"/>
  <c r="V23" i="3"/>
  <c r="X23" i="3" s="1"/>
  <c r="H100" i="1"/>
  <c r="H96" i="1"/>
  <c r="E89" i="1"/>
  <c r="Q89" i="1" s="1"/>
  <c r="W83" i="1"/>
  <c r="W81" i="1"/>
  <c r="E68" i="1"/>
  <c r="W90" i="1"/>
  <c r="Z67" i="1"/>
  <c r="E58" i="1"/>
  <c r="Q86" i="3"/>
  <c r="E98" i="1"/>
  <c r="E87" i="1"/>
  <c r="F73" i="3"/>
  <c r="Y21" i="3"/>
  <c r="AA21" i="3" s="1"/>
  <c r="Y24" i="3"/>
  <c r="AA24" i="3" s="1"/>
  <c r="V21" i="3"/>
  <c r="X21" i="3" s="1"/>
  <c r="Y19" i="3"/>
  <c r="AA19" i="3" s="1"/>
  <c r="H105" i="1"/>
  <c r="J105" i="1" s="1"/>
  <c r="E94" i="1"/>
  <c r="W69" i="1"/>
  <c r="W63" i="1"/>
  <c r="C95" i="3"/>
  <c r="H95" i="3" s="1"/>
  <c r="J95" i="3" s="1"/>
  <c r="S84" i="3"/>
  <c r="V20" i="3"/>
  <c r="X20" i="3" s="1"/>
  <c r="H90" i="1"/>
  <c r="W88" i="1"/>
  <c r="D94" i="3"/>
  <c r="U25" i="3"/>
  <c r="W25" i="3" s="1"/>
  <c r="Y23" i="3"/>
  <c r="AA23" i="3" s="1"/>
  <c r="G37" i="3"/>
  <c r="I37" i="3" s="1"/>
  <c r="E75" i="1"/>
  <c r="H67" i="1"/>
  <c r="H63" i="1"/>
  <c r="K63" i="1" s="1"/>
  <c r="T70" i="3"/>
  <c r="U24" i="3"/>
  <c r="W24" i="3" s="1"/>
  <c r="Y20" i="3"/>
  <c r="AA20" i="3" s="1"/>
  <c r="K55" i="3"/>
  <c r="M55" i="3" s="1"/>
  <c r="H99" i="1"/>
  <c r="N99" i="1" s="1"/>
  <c r="P99" i="1" s="1"/>
  <c r="W93" i="1"/>
  <c r="E90" i="1"/>
  <c r="E69" i="1"/>
  <c r="E63" i="1"/>
  <c r="H59" i="1"/>
  <c r="W78" i="1"/>
  <c r="E61" i="1"/>
  <c r="W76" i="1"/>
  <c r="W74" i="1"/>
  <c r="AA74" i="1" s="1"/>
  <c r="Z70" i="1"/>
  <c r="F91" i="3"/>
  <c r="W62" i="1"/>
  <c r="Z11" i="1"/>
  <c r="AF11" i="1" s="1"/>
  <c r="Z98" i="1"/>
  <c r="AF98" i="1" s="1"/>
  <c r="E95" i="1"/>
  <c r="H76" i="1"/>
  <c r="N76" i="1" s="1"/>
  <c r="E104" i="1"/>
  <c r="W85" i="1"/>
  <c r="S98" i="3"/>
  <c r="H47" i="3"/>
  <c r="J47" i="3" s="1"/>
  <c r="U56" i="3"/>
  <c r="W56" i="3" s="1"/>
  <c r="G100" i="3"/>
  <c r="I100" i="3" s="1"/>
  <c r="K100" i="3"/>
  <c r="M100" i="3" s="1"/>
  <c r="AF73" i="1"/>
  <c r="H64" i="1"/>
  <c r="E75" i="3"/>
  <c r="U23" i="3"/>
  <c r="W23" i="3" s="1"/>
  <c r="G39" i="3"/>
  <c r="I39" i="3" s="1"/>
  <c r="H45" i="3"/>
  <c r="J45" i="3" s="1"/>
  <c r="Z28" i="3"/>
  <c r="AB28" i="3" s="1"/>
  <c r="Q88" i="3"/>
  <c r="W77" i="1"/>
  <c r="G81" i="3"/>
  <c r="I81" i="3" s="1"/>
  <c r="K81" i="3"/>
  <c r="M81" i="3" s="1"/>
  <c r="K79" i="3"/>
  <c r="M79" i="3" s="1"/>
  <c r="G79" i="3"/>
  <c r="I79" i="3" s="1"/>
  <c r="E66" i="1"/>
  <c r="C77" i="3"/>
  <c r="H77" i="3" s="1"/>
  <c r="J77" i="3" s="1"/>
  <c r="H75" i="3"/>
  <c r="J75" i="3" s="1"/>
  <c r="L75" i="3"/>
  <c r="N75" i="3" s="1"/>
  <c r="E67" i="3"/>
  <c r="H56" i="1"/>
  <c r="H57" i="3"/>
  <c r="J57" i="3" s="1"/>
  <c r="L57" i="3"/>
  <c r="N57" i="3" s="1"/>
  <c r="H73" i="3"/>
  <c r="J73" i="3" s="1"/>
  <c r="L73" i="3"/>
  <c r="N73" i="3" s="1"/>
  <c r="Y18" i="3"/>
  <c r="K64" i="3"/>
  <c r="M64" i="3" s="1"/>
  <c r="U51" i="3"/>
  <c r="W51" i="3" s="1"/>
  <c r="Z25" i="3"/>
  <c r="AB25" i="3" s="1"/>
  <c r="H103" i="3"/>
  <c r="J103" i="3" s="1"/>
  <c r="L103" i="3"/>
  <c r="N103" i="3" s="1"/>
  <c r="H94" i="3"/>
  <c r="J94" i="3" s="1"/>
  <c r="L94" i="3"/>
  <c r="N94" i="3" s="1"/>
  <c r="G73" i="3"/>
  <c r="I73" i="3" s="1"/>
  <c r="K73" i="3"/>
  <c r="M73" i="3" s="1"/>
  <c r="Y25" i="3"/>
  <c r="AA25" i="3" s="1"/>
  <c r="K63" i="3"/>
  <c r="M63" i="3" s="1"/>
  <c r="Z24" i="3"/>
  <c r="AB24" i="3" s="1"/>
  <c r="G103" i="3"/>
  <c r="I103" i="3" s="1"/>
  <c r="K103" i="3"/>
  <c r="M103" i="3" s="1"/>
  <c r="G94" i="3"/>
  <c r="I94" i="3" s="1"/>
  <c r="K94" i="3"/>
  <c r="M94" i="3" s="1"/>
  <c r="G92" i="3"/>
  <c r="I92" i="3" s="1"/>
  <c r="K92" i="3"/>
  <c r="M92" i="3" s="1"/>
  <c r="E79" i="1"/>
  <c r="C90" i="3"/>
  <c r="H73" i="1"/>
  <c r="N73" i="1" s="1"/>
  <c r="O73" i="1" s="1"/>
  <c r="E84" i="3"/>
  <c r="G71" i="3"/>
  <c r="I71" i="3" s="1"/>
  <c r="K71" i="3"/>
  <c r="M71" i="3" s="1"/>
  <c r="K69" i="3"/>
  <c r="M69" i="3" s="1"/>
  <c r="G69" i="3"/>
  <c r="I69" i="3" s="1"/>
  <c r="G65" i="3"/>
  <c r="I65" i="3" s="1"/>
  <c r="K65" i="3"/>
  <c r="M65" i="3" s="1"/>
  <c r="K62" i="3"/>
  <c r="M62" i="3" s="1"/>
  <c r="Z23" i="3"/>
  <c r="AB23" i="3" s="1"/>
  <c r="Z80" i="1"/>
  <c r="T91" i="3"/>
  <c r="G90" i="3"/>
  <c r="I90" i="3" s="1"/>
  <c r="K90" i="3"/>
  <c r="M90" i="3" s="1"/>
  <c r="H46" i="3"/>
  <c r="J46" i="3" s="1"/>
  <c r="U20" i="3"/>
  <c r="W20" i="3" s="1"/>
  <c r="K60" i="3"/>
  <c r="M60" i="3" s="1"/>
  <c r="G60" i="3"/>
  <c r="I60" i="3" s="1"/>
  <c r="H39" i="3"/>
  <c r="J39" i="3" s="1"/>
  <c r="K61" i="3"/>
  <c r="M61" i="3" s="1"/>
  <c r="U48" i="3"/>
  <c r="W48" i="3" s="1"/>
  <c r="U18" i="3"/>
  <c r="W18" i="3" s="1"/>
  <c r="Z18" i="3"/>
  <c r="G101" i="3"/>
  <c r="I101" i="3" s="1"/>
  <c r="K101" i="3"/>
  <c r="M101" i="3" s="1"/>
  <c r="W80" i="1"/>
  <c r="AA80" i="1" s="1"/>
  <c r="R91" i="3"/>
  <c r="K88" i="3"/>
  <c r="M88" i="3" s="1"/>
  <c r="G88" i="3"/>
  <c r="I88" i="3" s="1"/>
  <c r="G84" i="3"/>
  <c r="I84" i="3" s="1"/>
  <c r="K84" i="3"/>
  <c r="M84" i="3" s="1"/>
  <c r="W61" i="1"/>
  <c r="Q72" i="3"/>
  <c r="V18" i="3"/>
  <c r="U19" i="3"/>
  <c r="W19" i="3" s="1"/>
  <c r="K54" i="3"/>
  <c r="M54" i="3" s="1"/>
  <c r="L60" i="3"/>
  <c r="N60" i="3" s="1"/>
  <c r="W82" i="1"/>
  <c r="Q93" i="3"/>
  <c r="R22" i="3"/>
  <c r="V22" i="3" s="1"/>
  <c r="X22" i="3" s="1"/>
  <c r="K49" i="3"/>
  <c r="M49" i="3" s="1"/>
  <c r="L99" i="3"/>
  <c r="N99" i="3" s="1"/>
  <c r="H99" i="3"/>
  <c r="J99" i="3" s="1"/>
  <c r="H37" i="3"/>
  <c r="J37" i="3" s="1"/>
  <c r="L37" i="3"/>
  <c r="N37" i="3" s="1"/>
  <c r="G59" i="3"/>
  <c r="I59" i="3" s="1"/>
  <c r="K47" i="3"/>
  <c r="M47" i="3" s="1"/>
  <c r="L53" i="3"/>
  <c r="N53" i="3" s="1"/>
  <c r="K99" i="3"/>
  <c r="M99" i="3" s="1"/>
  <c r="G99" i="3"/>
  <c r="I99" i="3" s="1"/>
  <c r="G58" i="3"/>
  <c r="I58" i="3" s="1"/>
  <c r="I91" i="1"/>
  <c r="W89" i="1"/>
  <c r="Q100" i="3"/>
  <c r="H82" i="1"/>
  <c r="N82" i="1" s="1"/>
  <c r="E93" i="3"/>
  <c r="G82" i="3"/>
  <c r="I82" i="3" s="1"/>
  <c r="K82" i="3"/>
  <c r="M82" i="3" s="1"/>
  <c r="G80" i="3"/>
  <c r="I80" i="3" s="1"/>
  <c r="K80" i="3"/>
  <c r="M80" i="3" s="1"/>
  <c r="K78" i="3"/>
  <c r="M78" i="3" s="1"/>
  <c r="G78" i="3"/>
  <c r="I78" i="3" s="1"/>
  <c r="G57" i="3"/>
  <c r="I57" i="3" s="1"/>
  <c r="T79" i="3"/>
  <c r="Z68" i="1"/>
  <c r="G74" i="3"/>
  <c r="I74" i="3" s="1"/>
  <c r="K74" i="3"/>
  <c r="M74" i="3" s="1"/>
  <c r="G56" i="3"/>
  <c r="I56" i="3" s="1"/>
  <c r="Z47" i="3"/>
  <c r="AB47" i="3" s="1"/>
  <c r="L93" i="3"/>
  <c r="N93" i="3" s="1"/>
  <c r="H93" i="3"/>
  <c r="J93" i="3" s="1"/>
  <c r="H91" i="3"/>
  <c r="J91" i="3" s="1"/>
  <c r="L91" i="3"/>
  <c r="N91" i="3" s="1"/>
  <c r="G72" i="3"/>
  <c r="I72" i="3" s="1"/>
  <c r="K72" i="3"/>
  <c r="M72" i="3" s="1"/>
  <c r="H38" i="3"/>
  <c r="J38" i="3" s="1"/>
  <c r="L38" i="3"/>
  <c r="N38" i="3" s="1"/>
  <c r="Z39" i="3"/>
  <c r="AB39" i="3" s="1"/>
  <c r="U39" i="3"/>
  <c r="W39" i="3" s="1"/>
  <c r="G52" i="3"/>
  <c r="I52" i="3" s="1"/>
  <c r="K52" i="3"/>
  <c r="M52" i="3" s="1"/>
  <c r="K32" i="3"/>
  <c r="M32" i="3" s="1"/>
  <c r="K43" i="3"/>
  <c r="M43" i="3" s="1"/>
  <c r="Z46" i="3"/>
  <c r="AB46" i="3" s="1"/>
  <c r="G104" i="3"/>
  <c r="I104" i="3" s="1"/>
  <c r="K104" i="3"/>
  <c r="M104" i="3" s="1"/>
  <c r="G95" i="3"/>
  <c r="I95" i="3" s="1"/>
  <c r="K95" i="3"/>
  <c r="M95" i="3" s="1"/>
  <c r="K93" i="3"/>
  <c r="M93" i="3" s="1"/>
  <c r="G93" i="3"/>
  <c r="I93" i="3" s="1"/>
  <c r="G91" i="3"/>
  <c r="I91" i="3" s="1"/>
  <c r="K91" i="3"/>
  <c r="M91" i="3" s="1"/>
  <c r="K70" i="3"/>
  <c r="M70" i="3" s="1"/>
  <c r="G70" i="3"/>
  <c r="I70" i="3" s="1"/>
  <c r="K68" i="3"/>
  <c r="M68" i="3" s="1"/>
  <c r="G68" i="3"/>
  <c r="I68" i="3" s="1"/>
  <c r="G51" i="3"/>
  <c r="I51" i="3" s="1"/>
  <c r="K51" i="3"/>
  <c r="M51" i="3" s="1"/>
  <c r="Z45" i="3"/>
  <c r="AB45" i="3" s="1"/>
  <c r="G102" i="3"/>
  <c r="I102" i="3" s="1"/>
  <c r="K102" i="3"/>
  <c r="M102" i="3" s="1"/>
  <c r="E76" i="1"/>
  <c r="D87" i="3"/>
  <c r="W68" i="1"/>
  <c r="Q79" i="3"/>
  <c r="Z58" i="1"/>
  <c r="AF58" i="1" s="1"/>
  <c r="T69" i="3"/>
  <c r="U58" i="3"/>
  <c r="W58" i="3" s="1"/>
  <c r="Z58" i="3"/>
  <c r="AB58" i="3" s="1"/>
  <c r="G50" i="3"/>
  <c r="I50" i="3" s="1"/>
  <c r="K50" i="3"/>
  <c r="M50" i="3" s="1"/>
  <c r="G53" i="3"/>
  <c r="I53" i="3" s="1"/>
  <c r="Z44" i="3"/>
  <c r="AB44" i="3" s="1"/>
  <c r="L89" i="3"/>
  <c r="N89" i="3" s="1"/>
  <c r="H89" i="3"/>
  <c r="J89" i="3" s="1"/>
  <c r="H85" i="3"/>
  <c r="J85" i="3" s="1"/>
  <c r="L85" i="3"/>
  <c r="N85" i="3" s="1"/>
  <c r="H83" i="3"/>
  <c r="J83" i="3" s="1"/>
  <c r="L83" i="3"/>
  <c r="N83" i="3" s="1"/>
  <c r="W64" i="1"/>
  <c r="AA64" i="1" s="1"/>
  <c r="Q75" i="3"/>
  <c r="V24" i="3"/>
  <c r="X24" i="3" s="1"/>
  <c r="U62" i="3"/>
  <c r="W62" i="3" s="1"/>
  <c r="U22" i="3"/>
  <c r="W22" i="3" s="1"/>
  <c r="W107" i="1"/>
  <c r="R103" i="3"/>
  <c r="W92" i="1"/>
  <c r="K89" i="3"/>
  <c r="M89" i="3" s="1"/>
  <c r="G89" i="3"/>
  <c r="I89" i="3" s="1"/>
  <c r="G83" i="3"/>
  <c r="I83" i="3" s="1"/>
  <c r="K83" i="3"/>
  <c r="M83" i="3" s="1"/>
  <c r="E44" i="1"/>
  <c r="L54" i="3"/>
  <c r="N54" i="3" s="1"/>
  <c r="H54" i="3"/>
  <c r="J54" i="3" s="1"/>
  <c r="K48" i="3"/>
  <c r="M48" i="3" s="1"/>
  <c r="G48" i="3"/>
  <c r="I48" i="3" s="1"/>
  <c r="U21" i="3"/>
  <c r="W21" i="3" s="1"/>
  <c r="L100" i="3"/>
  <c r="N100" i="3" s="1"/>
  <c r="H100" i="3"/>
  <c r="J100" i="3" s="1"/>
  <c r="Z75" i="1"/>
  <c r="AF75" i="1" s="1"/>
  <c r="AG75" i="1" s="1"/>
  <c r="T86" i="3"/>
  <c r="H66" i="1"/>
  <c r="F77" i="3"/>
  <c r="W60" i="1"/>
  <c r="AI60" i="1" s="1"/>
  <c r="Q71" i="3"/>
  <c r="Z106" i="1"/>
  <c r="AF106" i="1" s="1"/>
  <c r="AA96" i="1"/>
  <c r="H95" i="1"/>
  <c r="N95" i="1" s="1"/>
  <c r="E80" i="1"/>
  <c r="J80" i="1" s="1"/>
  <c r="Z72" i="1"/>
  <c r="AB72" i="1" s="1"/>
  <c r="Z69" i="1"/>
  <c r="Z66" i="1"/>
  <c r="AF66" i="1" s="1"/>
  <c r="AH66" i="1" s="1"/>
  <c r="W65" i="1"/>
  <c r="T99" i="3"/>
  <c r="Q94" i="3"/>
  <c r="E92" i="3"/>
  <c r="Q80" i="3"/>
  <c r="T68" i="3"/>
  <c r="Z101" i="1"/>
  <c r="Z84" i="1"/>
  <c r="AF84" i="1" s="1"/>
  <c r="H75" i="1"/>
  <c r="Z63" i="1"/>
  <c r="H61" i="1"/>
  <c r="J61" i="1" s="1"/>
  <c r="H55" i="1"/>
  <c r="N55" i="1" s="1"/>
  <c r="C98" i="3"/>
  <c r="H98" i="3" s="1"/>
  <c r="J98" i="3" s="1"/>
  <c r="D92" i="3"/>
  <c r="S90" i="3"/>
  <c r="Q87" i="3"/>
  <c r="Q85" i="3"/>
  <c r="C74" i="3"/>
  <c r="S81" i="3"/>
  <c r="C79" i="3"/>
  <c r="W106" i="1"/>
  <c r="AG79" i="1"/>
  <c r="H78" i="1"/>
  <c r="C101" i="3"/>
  <c r="T95" i="3"/>
  <c r="Q90" i="3"/>
  <c r="E89" i="3"/>
  <c r="F87" i="3"/>
  <c r="R66" i="3"/>
  <c r="H108" i="1"/>
  <c r="N108" i="1" s="1"/>
  <c r="O108" i="1" s="1"/>
  <c r="Z104" i="1"/>
  <c r="AF104" i="1" s="1"/>
  <c r="E103" i="1"/>
  <c r="K103" i="1" s="1"/>
  <c r="H98" i="1"/>
  <c r="N98" i="1" s="1"/>
  <c r="H86" i="1"/>
  <c r="N86" i="1" s="1"/>
  <c r="W84" i="1"/>
  <c r="H83" i="1"/>
  <c r="J83" i="1" s="1"/>
  <c r="E78" i="1"/>
  <c r="H65" i="1"/>
  <c r="N65" i="1" s="1"/>
  <c r="E55" i="1"/>
  <c r="L104" i="3"/>
  <c r="N104" i="3" s="1"/>
  <c r="T82" i="3"/>
  <c r="T78" i="3"/>
  <c r="E70" i="3"/>
  <c r="H87" i="1"/>
  <c r="N87" i="1" s="1"/>
  <c r="Q87" i="1" s="1"/>
  <c r="AA79" i="1"/>
  <c r="I69" i="1"/>
  <c r="W67" i="1"/>
  <c r="AA67" i="1" s="1"/>
  <c r="I59" i="1"/>
  <c r="E102" i="3"/>
  <c r="K85" i="3"/>
  <c r="M85" i="3" s="1"/>
  <c r="C84" i="3"/>
  <c r="W91" i="1"/>
  <c r="E71" i="1"/>
  <c r="P71" i="1" s="1"/>
  <c r="E65" i="1"/>
  <c r="W57" i="1"/>
  <c r="Q97" i="3"/>
  <c r="Q95" i="3"/>
  <c r="E94" i="3"/>
  <c r="L81" i="3"/>
  <c r="N81" i="3" s="1"/>
  <c r="S76" i="3"/>
  <c r="C70" i="3"/>
  <c r="J96" i="1"/>
  <c r="L72" i="3"/>
  <c r="N72" i="3" s="1"/>
  <c r="E106" i="1"/>
  <c r="H104" i="1"/>
  <c r="E93" i="1"/>
  <c r="I93" i="1" s="1"/>
  <c r="E86" i="1"/>
  <c r="Z82" i="1"/>
  <c r="AF82" i="1" s="1"/>
  <c r="AG82" i="1" s="1"/>
  <c r="E72" i="1"/>
  <c r="J72" i="1" s="1"/>
  <c r="H57" i="1"/>
  <c r="N57" i="1" s="1"/>
  <c r="Z54" i="1"/>
  <c r="S88" i="3"/>
  <c r="E80" i="3"/>
  <c r="W73" i="1"/>
  <c r="AA73" i="1" s="1"/>
  <c r="D99" i="3"/>
  <c r="R83" i="3"/>
  <c r="Z105" i="1"/>
  <c r="AF105" i="1" s="1"/>
  <c r="Z97" i="1"/>
  <c r="AB97" i="1" s="1"/>
  <c r="Z89" i="1"/>
  <c r="AF89" i="1" s="1"/>
  <c r="AG89" i="1" s="1"/>
  <c r="H84" i="1"/>
  <c r="K84" i="1" s="1"/>
  <c r="H79" i="1"/>
  <c r="N79" i="1" s="1"/>
  <c r="W70" i="1"/>
  <c r="Z61" i="1"/>
  <c r="AF61" i="1" s="1"/>
  <c r="Q92" i="3"/>
  <c r="C80" i="3"/>
  <c r="F78" i="3"/>
  <c r="F76" i="3"/>
  <c r="D71" i="3"/>
  <c r="H88" i="1"/>
  <c r="J88" i="1" s="1"/>
  <c r="E104" i="3"/>
  <c r="C97" i="3"/>
  <c r="H97" i="3" s="1"/>
  <c r="J97" i="3" s="1"/>
  <c r="Q69" i="3"/>
  <c r="T65" i="3"/>
  <c r="F95" i="3"/>
  <c r="D76" i="3"/>
  <c r="Z92" i="1"/>
  <c r="AB92" i="1" s="1"/>
  <c r="H77" i="1"/>
  <c r="N77" i="1" s="1"/>
  <c r="H70" i="1"/>
  <c r="N70" i="1" s="1"/>
  <c r="Z62" i="1"/>
  <c r="AB62" i="1" s="1"/>
  <c r="H60" i="1"/>
  <c r="E56" i="1"/>
  <c r="H54" i="1"/>
  <c r="S96" i="3"/>
  <c r="L92" i="3"/>
  <c r="N92" i="3" s="1"/>
  <c r="Q67" i="3"/>
  <c r="Q65" i="3"/>
  <c r="H107" i="1"/>
  <c r="N107" i="1" s="1"/>
  <c r="W100" i="1"/>
  <c r="AB100" i="1" s="1"/>
  <c r="Z90" i="1"/>
  <c r="AF90" i="1" s="1"/>
  <c r="E74" i="1"/>
  <c r="E70" i="1"/>
  <c r="E54" i="1"/>
  <c r="S103" i="3"/>
  <c r="E100" i="3"/>
  <c r="S77" i="3"/>
  <c r="I89" i="1"/>
  <c r="Z86" i="1"/>
  <c r="AB86" i="1" s="1"/>
  <c r="H85" i="1"/>
  <c r="N85" i="1" s="1"/>
  <c r="Z83" i="1"/>
  <c r="AF83" i="1" s="1"/>
  <c r="E82" i="1"/>
  <c r="P82" i="1" s="1"/>
  <c r="H68" i="1"/>
  <c r="E64" i="1"/>
  <c r="J64" i="1" s="1"/>
  <c r="H58" i="1"/>
  <c r="I58" i="1" s="1"/>
  <c r="Z55" i="1"/>
  <c r="AB55" i="1" s="1"/>
  <c r="G98" i="3"/>
  <c r="I98" i="3" s="1"/>
  <c r="D91" i="3"/>
  <c r="L65" i="3"/>
  <c r="N65" i="3" s="1"/>
  <c r="S80" i="3"/>
  <c r="Q77" i="3"/>
  <c r="F74" i="3"/>
  <c r="C69" i="3"/>
  <c r="Z108" i="1"/>
  <c r="AF108" i="1" s="1"/>
  <c r="Z93" i="1"/>
  <c r="AF93" i="1" s="1"/>
  <c r="H92" i="1"/>
  <c r="N92" i="1" s="1"/>
  <c r="E85" i="1"/>
  <c r="W71" i="1"/>
  <c r="AB71" i="1" s="1"/>
  <c r="Z56" i="1"/>
  <c r="E96" i="3"/>
  <c r="S85" i="3"/>
  <c r="F83" i="3"/>
  <c r="C82" i="3"/>
  <c r="F79" i="3"/>
  <c r="C67" i="3"/>
  <c r="H67" i="3" s="1"/>
  <c r="J67" i="3" s="1"/>
  <c r="L96" i="3"/>
  <c r="N96" i="3" s="1"/>
  <c r="L86" i="3"/>
  <c r="N86" i="3" s="1"/>
  <c r="L76" i="3"/>
  <c r="N76" i="3" s="1"/>
  <c r="L66" i="3"/>
  <c r="N66" i="3" s="1"/>
  <c r="K96" i="3"/>
  <c r="M96" i="3" s="1"/>
  <c r="K86" i="3"/>
  <c r="M86" i="3" s="1"/>
  <c r="K76" i="3"/>
  <c r="M76" i="3" s="1"/>
  <c r="K66" i="3"/>
  <c r="M66" i="3" s="1"/>
  <c r="L87" i="3"/>
  <c r="N87" i="3" s="1"/>
  <c r="K97" i="3"/>
  <c r="M97" i="3" s="1"/>
  <c r="K87" i="3"/>
  <c r="M87" i="3" s="1"/>
  <c r="K77" i="3"/>
  <c r="M77" i="3" s="1"/>
  <c r="K67" i="3"/>
  <c r="M67" i="3" s="1"/>
  <c r="L88" i="3"/>
  <c r="N88" i="3" s="1"/>
  <c r="L78" i="3"/>
  <c r="N78" i="3" s="1"/>
  <c r="L68" i="3"/>
  <c r="N68" i="3" s="1"/>
  <c r="N80" i="1"/>
  <c r="N103" i="1"/>
  <c r="N78" i="1"/>
  <c r="AF67" i="1"/>
  <c r="AF57" i="1"/>
  <c r="N93" i="1"/>
  <c r="AF77" i="1"/>
  <c r="AG77" i="1" s="1"/>
  <c r="AA77" i="1"/>
  <c r="AF70" i="1"/>
  <c r="I88" i="1"/>
  <c r="AF85" i="1"/>
  <c r="AG85" i="1" s="1"/>
  <c r="AA85" i="1"/>
  <c r="AC97" i="1"/>
  <c r="AF80" i="1"/>
  <c r="AF100" i="1"/>
  <c r="W99" i="1"/>
  <c r="AA99" i="1" s="1"/>
  <c r="Z91" i="1"/>
  <c r="Z76" i="1"/>
  <c r="AC76" i="1" s="1"/>
  <c r="AH60" i="1"/>
  <c r="AF74" i="1"/>
  <c r="AG74" i="1" s="1"/>
  <c r="N69" i="1"/>
  <c r="N64" i="1"/>
  <c r="N59" i="1"/>
  <c r="N101" i="1"/>
  <c r="AF96" i="1"/>
  <c r="P73" i="1"/>
  <c r="Q73" i="1"/>
  <c r="R73" i="1" s="1"/>
  <c r="N67" i="1"/>
  <c r="N62" i="1"/>
  <c r="E102" i="1"/>
  <c r="I102" i="1" s="1"/>
  <c r="K101" i="1"/>
  <c r="H94" i="1"/>
  <c r="K94" i="1" s="1"/>
  <c r="J101" i="1"/>
  <c r="E67" i="1"/>
  <c r="E62" i="1"/>
  <c r="E57" i="1"/>
  <c r="N100" i="1"/>
  <c r="AB74" i="1"/>
  <c r="E107" i="1"/>
  <c r="W104" i="1"/>
  <c r="N91" i="1"/>
  <c r="AB96" i="1"/>
  <c r="AC96" i="1"/>
  <c r="AA95" i="1"/>
  <c r="Z81" i="1"/>
  <c r="AI79" i="1"/>
  <c r="AJ79" i="1" s="1"/>
  <c r="AF102" i="1"/>
  <c r="AI102" i="1" s="1"/>
  <c r="AA102" i="1"/>
  <c r="E92" i="1"/>
  <c r="J91" i="1"/>
  <c r="P89" i="1"/>
  <c r="AC79" i="1"/>
  <c r="E77" i="1"/>
  <c r="AF87" i="1"/>
  <c r="AI87" i="1" s="1"/>
  <c r="AA87" i="1"/>
  <c r="AF64" i="1"/>
  <c r="AF59" i="1"/>
  <c r="AC54" i="1"/>
  <c r="AH95" i="1"/>
  <c r="AI95" i="1"/>
  <c r="N96" i="1"/>
  <c r="O96" i="1" s="1"/>
  <c r="W94" i="1"/>
  <c r="AB77" i="1"/>
  <c r="AC77" i="1"/>
  <c r="AB102" i="1"/>
  <c r="AC102" i="1"/>
  <c r="N90" i="1"/>
  <c r="I90" i="1"/>
  <c r="AB79" i="1"/>
  <c r="AH79" i="1"/>
  <c r="AB60" i="1"/>
  <c r="AB87" i="1"/>
  <c r="AC87" i="1"/>
  <c r="K96" i="1"/>
  <c r="J90" i="1"/>
  <c r="K90" i="1"/>
  <c r="AC85" i="1"/>
  <c r="AA60" i="1"/>
  <c r="W59" i="1"/>
  <c r="E97" i="1"/>
  <c r="AB85" i="1"/>
  <c r="H74" i="1"/>
  <c r="K73" i="1"/>
  <c r="AG60" i="1"/>
  <c r="J89" i="1"/>
  <c r="J73" i="1"/>
  <c r="N72" i="1"/>
  <c r="N102" i="1"/>
  <c r="I73" i="1"/>
  <c r="K89" i="1"/>
  <c r="W12" i="1"/>
  <c r="AA12" i="1" s="1"/>
  <c r="E47" i="1"/>
  <c r="Z18" i="1"/>
  <c r="AF18" i="1" s="1"/>
  <c r="H39" i="1"/>
  <c r="N39" i="1" s="1"/>
  <c r="E37" i="1"/>
  <c r="E46" i="1"/>
  <c r="E14" i="1"/>
  <c r="W21" i="1"/>
  <c r="Z45" i="1"/>
  <c r="AF45" i="1" s="1"/>
  <c r="Z25" i="1"/>
  <c r="AF25" i="1" s="1"/>
  <c r="Z15" i="1"/>
  <c r="AF15" i="1" s="1"/>
  <c r="H34" i="1"/>
  <c r="N34" i="1" s="1"/>
  <c r="W51" i="1"/>
  <c r="E48" i="1"/>
  <c r="W19" i="1"/>
  <c r="Z33" i="1"/>
  <c r="AF33" i="1" s="1"/>
  <c r="Z23" i="1"/>
  <c r="AF23" i="1" s="1"/>
  <c r="H53" i="1"/>
  <c r="N53" i="1" s="1"/>
  <c r="E53" i="1"/>
  <c r="Z52" i="1"/>
  <c r="AF52" i="1" s="1"/>
  <c r="E38" i="1"/>
  <c r="K38" i="1" s="1"/>
  <c r="H46" i="1"/>
  <c r="N46" i="1" s="1"/>
  <c r="W44" i="1"/>
  <c r="Z48" i="1"/>
  <c r="AF48" i="1" s="1"/>
  <c r="Z38" i="1"/>
  <c r="AA38" i="1" s="1"/>
  <c r="Z28" i="1"/>
  <c r="AF28" i="1" s="1"/>
  <c r="W52" i="1"/>
  <c r="W10" i="1"/>
  <c r="AG10" i="1" s="1"/>
  <c r="W42" i="1"/>
  <c r="W32" i="1"/>
  <c r="W22" i="1"/>
  <c r="Z46" i="1"/>
  <c r="AF46" i="1" s="1"/>
  <c r="Z36" i="1"/>
  <c r="Z26" i="1"/>
  <c r="Z16" i="1"/>
  <c r="AF16" i="1" s="1"/>
  <c r="H52" i="1"/>
  <c r="N52" i="1" s="1"/>
  <c r="W41" i="1"/>
  <c r="W31" i="1"/>
  <c r="H43" i="1"/>
  <c r="N43" i="1" s="1"/>
  <c r="H22" i="1"/>
  <c r="N22" i="1" s="1"/>
  <c r="T63" i="3"/>
  <c r="W16" i="1"/>
  <c r="W49" i="1"/>
  <c r="W39" i="1"/>
  <c r="W29" i="1"/>
  <c r="H40" i="1"/>
  <c r="W15" i="1"/>
  <c r="W48" i="1"/>
  <c r="W38" i="1"/>
  <c r="W18" i="1"/>
  <c r="Z42" i="1"/>
  <c r="AF42" i="1" s="1"/>
  <c r="Z32" i="1"/>
  <c r="Z22" i="1"/>
  <c r="H49" i="1"/>
  <c r="N49" i="1" s="1"/>
  <c r="W46" i="1"/>
  <c r="W26" i="1"/>
  <c r="Z50" i="1"/>
  <c r="Z40" i="1"/>
  <c r="AF40" i="1" s="1"/>
  <c r="Z30" i="1"/>
  <c r="AF30" i="1" s="1"/>
  <c r="Z20" i="1"/>
  <c r="AF20" i="1" s="1"/>
  <c r="H51" i="1"/>
  <c r="N51" i="1" s="1"/>
  <c r="E41" i="1"/>
  <c r="E51" i="1"/>
  <c r="E39" i="1"/>
  <c r="H27" i="1"/>
  <c r="N27" i="1" s="1"/>
  <c r="Z7" i="1"/>
  <c r="AF7" i="1" s="1"/>
  <c r="E35" i="1"/>
  <c r="W24" i="1"/>
  <c r="F63" i="3"/>
  <c r="Q43" i="3"/>
  <c r="W36" i="1"/>
  <c r="S53" i="3"/>
  <c r="H45" i="1"/>
  <c r="N45" i="1" s="1"/>
  <c r="H35" i="1"/>
  <c r="W43" i="1"/>
  <c r="AB43" i="1" s="1"/>
  <c r="W23" i="1"/>
  <c r="AC23" i="1" s="1"/>
  <c r="Z47" i="1"/>
  <c r="AF47" i="1" s="1"/>
  <c r="Z37" i="1"/>
  <c r="AF37" i="1" s="1"/>
  <c r="Z27" i="1"/>
  <c r="AF27" i="1" s="1"/>
  <c r="Z17" i="1"/>
  <c r="AF17" i="1" s="1"/>
  <c r="W35" i="1"/>
  <c r="E46" i="3"/>
  <c r="K46" i="3" s="1"/>
  <c r="M46" i="3" s="1"/>
  <c r="Q35" i="3"/>
  <c r="V35" i="3" s="1"/>
  <c r="X35" i="3" s="1"/>
  <c r="S28" i="3"/>
  <c r="U28" i="3" s="1"/>
  <c r="W28" i="3" s="1"/>
  <c r="H44" i="1"/>
  <c r="W34" i="1"/>
  <c r="Q53" i="3"/>
  <c r="Q40" i="3"/>
  <c r="E33" i="1"/>
  <c r="W33" i="1"/>
  <c r="C58" i="3"/>
  <c r="S48" i="3"/>
  <c r="Q30" i="3"/>
  <c r="V30" i="3" s="1"/>
  <c r="X30" i="3" s="1"/>
  <c r="E32" i="1"/>
  <c r="Z35" i="1"/>
  <c r="AF35" i="1" s="1"/>
  <c r="E62" i="3"/>
  <c r="Q63" i="3"/>
  <c r="Q60" i="3"/>
  <c r="E57" i="3"/>
  <c r="Q55" i="3"/>
  <c r="E52" i="1"/>
  <c r="P52" i="1" s="1"/>
  <c r="Q50" i="3"/>
  <c r="S27" i="3"/>
  <c r="Y27" i="3" s="1"/>
  <c r="AA27" i="3" s="1"/>
  <c r="E31" i="1"/>
  <c r="E11" i="1"/>
  <c r="E30" i="1"/>
  <c r="H23" i="1"/>
  <c r="N23" i="1" s="1"/>
  <c r="E29" i="1"/>
  <c r="W17" i="1"/>
  <c r="W50" i="1"/>
  <c r="W40" i="1"/>
  <c r="W30" i="1"/>
  <c r="W20" i="1"/>
  <c r="Z44" i="1"/>
  <c r="Z34" i="1"/>
  <c r="AF34" i="1" s="1"/>
  <c r="Z24" i="1"/>
  <c r="C52" i="3"/>
  <c r="Q42" i="3"/>
  <c r="S37" i="3"/>
  <c r="Q32" i="3"/>
  <c r="V32" i="3" s="1"/>
  <c r="X32" i="3" s="1"/>
  <c r="Z13" i="1"/>
  <c r="AF13" i="1" s="1"/>
  <c r="Z53" i="1"/>
  <c r="AF53" i="1" s="1"/>
  <c r="AG53" i="1" s="1"/>
  <c r="Z51" i="1"/>
  <c r="AF51" i="1" s="1"/>
  <c r="F51" i="3"/>
  <c r="S47" i="3"/>
  <c r="Q27" i="3"/>
  <c r="V27" i="3" s="1"/>
  <c r="X27" i="3" s="1"/>
  <c r="H31" i="1"/>
  <c r="E56" i="3"/>
  <c r="S62" i="3"/>
  <c r="Q52" i="3"/>
  <c r="S39" i="3"/>
  <c r="Q37" i="3"/>
  <c r="W28" i="1"/>
  <c r="W53" i="1"/>
  <c r="C61" i="3"/>
  <c r="S57" i="3"/>
  <c r="S44" i="3"/>
  <c r="S41" i="3"/>
  <c r="R39" i="3"/>
  <c r="V39" i="3" s="1"/>
  <c r="X39" i="3" s="1"/>
  <c r="S29" i="3"/>
  <c r="Y29" i="3" s="1"/>
  <c r="AA29" i="3" s="1"/>
  <c r="E45" i="1"/>
  <c r="C56" i="3"/>
  <c r="C51" i="3"/>
  <c r="S34" i="3"/>
  <c r="Y34" i="3" s="1"/>
  <c r="AA34" i="3" s="1"/>
  <c r="E60" i="3"/>
  <c r="F55" i="3"/>
  <c r="S59" i="3"/>
  <c r="Q57" i="3"/>
  <c r="Q41" i="3"/>
  <c r="Q29" i="3"/>
  <c r="V29" i="3" s="1"/>
  <c r="X29" i="3" s="1"/>
  <c r="E43" i="1"/>
  <c r="E23" i="1"/>
  <c r="H48" i="1"/>
  <c r="H29" i="1"/>
  <c r="N29" i="1" s="1"/>
  <c r="W47" i="1"/>
  <c r="W37" i="1"/>
  <c r="W27" i="1"/>
  <c r="Z41" i="1"/>
  <c r="Z31" i="1"/>
  <c r="Z21" i="1"/>
  <c r="Z43" i="1"/>
  <c r="S49" i="3"/>
  <c r="Q34" i="3"/>
  <c r="V34" i="3" s="1"/>
  <c r="X34" i="3" s="1"/>
  <c r="E42" i="1"/>
  <c r="S61" i="3"/>
  <c r="Q59" i="3"/>
  <c r="S38" i="3"/>
  <c r="S36" i="3"/>
  <c r="U36" i="3" s="1"/>
  <c r="W36" i="3" s="1"/>
  <c r="F64" i="3"/>
  <c r="F59" i="3"/>
  <c r="C55" i="3"/>
  <c r="S64" i="3"/>
  <c r="Q49" i="3"/>
  <c r="S31" i="3"/>
  <c r="Y31" i="3" s="1"/>
  <c r="AA31" i="3" s="1"/>
  <c r="S26" i="3"/>
  <c r="Y26" i="3" s="1"/>
  <c r="AA26" i="3" s="1"/>
  <c r="E28" i="1"/>
  <c r="Q61" i="3"/>
  <c r="Q54" i="3"/>
  <c r="T46" i="3"/>
  <c r="Q38" i="3"/>
  <c r="S33" i="3"/>
  <c r="Y33" i="3" s="1"/>
  <c r="AA33" i="3" s="1"/>
  <c r="E36" i="1"/>
  <c r="H37" i="1"/>
  <c r="W45" i="1"/>
  <c r="W25" i="1"/>
  <c r="Z49" i="1"/>
  <c r="Z39" i="1"/>
  <c r="Z29" i="1"/>
  <c r="Z19" i="1"/>
  <c r="E54" i="3"/>
  <c r="Q64" i="3"/>
  <c r="S58" i="3"/>
  <c r="S51" i="3"/>
  <c r="S43" i="3"/>
  <c r="Q31" i="3"/>
  <c r="V31" i="3" s="1"/>
  <c r="X31" i="3" s="1"/>
  <c r="Q26" i="3"/>
  <c r="V26" i="3" s="1"/>
  <c r="X26" i="3" s="1"/>
  <c r="C64" i="3"/>
  <c r="C59" i="3"/>
  <c r="S56" i="3"/>
  <c r="Q33" i="3"/>
  <c r="V33" i="3" s="1"/>
  <c r="X33" i="3" s="1"/>
  <c r="C44" i="3"/>
  <c r="E10" i="1"/>
  <c r="E40" i="3"/>
  <c r="K40" i="3" s="1"/>
  <c r="M40" i="3" s="1"/>
  <c r="H36" i="1"/>
  <c r="N36" i="1" s="1"/>
  <c r="C40" i="3"/>
  <c r="E49" i="3"/>
  <c r="D46" i="3"/>
  <c r="L46" i="3" s="1"/>
  <c r="N46" i="3" s="1"/>
  <c r="C43" i="3"/>
  <c r="G43" i="3" s="1"/>
  <c r="I43" i="3" s="1"/>
  <c r="E49" i="1"/>
  <c r="E27" i="1"/>
  <c r="W13" i="1"/>
  <c r="C49" i="3"/>
  <c r="E34" i="3"/>
  <c r="E26" i="1"/>
  <c r="H26" i="1"/>
  <c r="E45" i="3"/>
  <c r="G45" i="3" s="1"/>
  <c r="I45" i="3" s="1"/>
  <c r="C22" i="3"/>
  <c r="E25" i="1"/>
  <c r="E48" i="3"/>
  <c r="C34" i="3"/>
  <c r="E24" i="1"/>
  <c r="H33" i="1"/>
  <c r="E42" i="3"/>
  <c r="F33" i="3"/>
  <c r="H42" i="1"/>
  <c r="N42" i="1" s="1"/>
  <c r="H25" i="1"/>
  <c r="N25" i="1" s="1"/>
  <c r="C48" i="3"/>
  <c r="E22" i="1"/>
  <c r="H50" i="1"/>
  <c r="K50" i="1" s="1"/>
  <c r="H32" i="1"/>
  <c r="Z14" i="1"/>
  <c r="AF14" i="1" s="1"/>
  <c r="C42" i="3"/>
  <c r="E36" i="3"/>
  <c r="E21" i="1"/>
  <c r="H41" i="1"/>
  <c r="H24" i="1"/>
  <c r="F50" i="3"/>
  <c r="C33" i="3"/>
  <c r="G33" i="3" s="1"/>
  <c r="I33" i="3" s="1"/>
  <c r="Z8" i="1"/>
  <c r="AF8" i="1" s="1"/>
  <c r="AG8" i="1" s="1"/>
  <c r="E20" i="1"/>
  <c r="C36" i="3"/>
  <c r="E13" i="1"/>
  <c r="C50" i="3"/>
  <c r="E47" i="3"/>
  <c r="E35" i="3"/>
  <c r="K35" i="3" s="1"/>
  <c r="M35" i="3" s="1"/>
  <c r="D47" i="3"/>
  <c r="E38" i="3"/>
  <c r="G38" i="3" s="1"/>
  <c r="I38" i="3" s="1"/>
  <c r="H47" i="1"/>
  <c r="C35" i="3"/>
  <c r="E44" i="3"/>
  <c r="K44" i="3" s="1"/>
  <c r="M44" i="3" s="1"/>
  <c r="E34" i="1"/>
  <c r="H21" i="1"/>
  <c r="C41" i="3"/>
  <c r="G41" i="3" s="1"/>
  <c r="I41" i="3" s="1"/>
  <c r="C32" i="3"/>
  <c r="G32" i="3" s="1"/>
  <c r="I32" i="3" s="1"/>
  <c r="H30" i="1"/>
  <c r="H28" i="1"/>
  <c r="N38" i="1"/>
  <c r="D25" i="3"/>
  <c r="E12" i="1"/>
  <c r="E9" i="1"/>
  <c r="E15" i="1"/>
  <c r="E19" i="1"/>
  <c r="E8" i="1"/>
  <c r="E17" i="1"/>
  <c r="B10" i="4"/>
  <c r="H10" i="4" s="1"/>
  <c r="E18" i="1"/>
  <c r="C28" i="3"/>
  <c r="E16" i="1"/>
  <c r="T17" i="3"/>
  <c r="S17" i="3"/>
  <c r="AB17" i="3"/>
  <c r="K17" i="3"/>
  <c r="Z17" i="3"/>
  <c r="X17" i="3"/>
  <c r="W17" i="3"/>
  <c r="W14" i="1"/>
  <c r="W9" i="1"/>
  <c r="AI9" i="1" s="1"/>
  <c r="W7" i="1"/>
  <c r="G36" i="3" l="1"/>
  <c r="I36" i="3" s="1"/>
  <c r="G46" i="3"/>
  <c r="I46" i="3" s="1"/>
  <c r="G34" i="3"/>
  <c r="I34" i="3" s="1"/>
  <c r="Y36" i="3"/>
  <c r="AA36" i="3" s="1"/>
  <c r="G42" i="3"/>
  <c r="I42" i="3" s="1"/>
  <c r="K45" i="3"/>
  <c r="M45" i="3" s="1"/>
  <c r="Y28" i="3"/>
  <c r="AA28" i="3" s="1"/>
  <c r="G44" i="3"/>
  <c r="I44" i="3" s="1"/>
  <c r="K34" i="3"/>
  <c r="M34" i="3" s="1"/>
  <c r="K36" i="3"/>
  <c r="M36" i="3" s="1"/>
  <c r="G35" i="3"/>
  <c r="I35" i="3" s="1"/>
  <c r="K38" i="3"/>
  <c r="M38" i="3" s="1"/>
  <c r="K42" i="3"/>
  <c r="M42" i="3" s="1"/>
  <c r="G40" i="3"/>
  <c r="I40" i="3" s="1"/>
  <c r="AB12" i="1"/>
  <c r="AC12" i="1"/>
  <c r="AG12" i="1"/>
  <c r="AB82" i="1"/>
  <c r="AB98" i="1"/>
  <c r="AH58" i="1"/>
  <c r="I106" i="1"/>
  <c r="AC69" i="1"/>
  <c r="AC50" i="1"/>
  <c r="I100" i="1"/>
  <c r="AA97" i="1"/>
  <c r="O100" i="1"/>
  <c r="AF97" i="1"/>
  <c r="AG97" i="1" s="1"/>
  <c r="O72" i="1"/>
  <c r="K100" i="1"/>
  <c r="L100" i="1" s="1"/>
  <c r="J75" i="1"/>
  <c r="AA82" i="1"/>
  <c r="AD82" i="1" s="1"/>
  <c r="AH83" i="1"/>
  <c r="J87" i="1"/>
  <c r="AA54" i="1"/>
  <c r="AC105" i="1"/>
  <c r="AH78" i="1"/>
  <c r="I38" i="1"/>
  <c r="AG105" i="1"/>
  <c r="AB88" i="1"/>
  <c r="AC58" i="1"/>
  <c r="Q93" i="1"/>
  <c r="AA58" i="1"/>
  <c r="K40" i="1"/>
  <c r="AB56" i="1"/>
  <c r="AC17" i="1"/>
  <c r="I98" i="1"/>
  <c r="K108" i="1"/>
  <c r="AB81" i="1"/>
  <c r="I108" i="1"/>
  <c r="L108" i="1" s="1"/>
  <c r="AB63" i="1"/>
  <c r="K52" i="1"/>
  <c r="AB33" i="1"/>
  <c r="I35" i="1"/>
  <c r="AA16" i="1"/>
  <c r="AB58" i="1"/>
  <c r="AA101" i="1"/>
  <c r="L81" i="1"/>
  <c r="AF72" i="1"/>
  <c r="AG72" i="1" s="1"/>
  <c r="I81" i="1"/>
  <c r="AB93" i="1"/>
  <c r="AG107" i="1"/>
  <c r="AC103" i="1"/>
  <c r="J59" i="1"/>
  <c r="AG65" i="1"/>
  <c r="I60" i="1"/>
  <c r="L60" i="1" s="1"/>
  <c r="K99" i="1"/>
  <c r="Q59" i="1"/>
  <c r="AC107" i="1"/>
  <c r="L95" i="3"/>
  <c r="N95" i="3" s="1"/>
  <c r="AB107" i="1"/>
  <c r="J99" i="1"/>
  <c r="AC78" i="1"/>
  <c r="K68" i="1"/>
  <c r="I76" i="1"/>
  <c r="I103" i="1"/>
  <c r="AH11" i="1"/>
  <c r="AH93" i="1"/>
  <c r="AC66" i="1"/>
  <c r="AG103" i="1"/>
  <c r="AC108" i="1"/>
  <c r="AA103" i="1"/>
  <c r="AD103" i="1" s="1"/>
  <c r="K80" i="1"/>
  <c r="K60" i="1"/>
  <c r="K39" i="1"/>
  <c r="O97" i="1"/>
  <c r="I85" i="1"/>
  <c r="AB78" i="1"/>
  <c r="AA10" i="1"/>
  <c r="O87" i="1"/>
  <c r="AB103" i="1"/>
  <c r="I99" i="1"/>
  <c r="I101" i="1"/>
  <c r="L101" i="1" s="1"/>
  <c r="K59" i="1"/>
  <c r="L59" i="1" s="1"/>
  <c r="I104" i="1"/>
  <c r="AG95" i="1"/>
  <c r="AA65" i="1"/>
  <c r="AI65" i="1"/>
  <c r="AC15" i="1"/>
  <c r="J34" i="1"/>
  <c r="AI11" i="1"/>
  <c r="AD96" i="1"/>
  <c r="AI98" i="1"/>
  <c r="AA106" i="1"/>
  <c r="AC60" i="1"/>
  <c r="AB80" i="1"/>
  <c r="I23" i="1"/>
  <c r="AG11" i="1"/>
  <c r="AB10" i="1"/>
  <c r="AC34" i="1"/>
  <c r="AC63" i="1"/>
  <c r="AB90" i="1"/>
  <c r="AB35" i="1"/>
  <c r="AC10" i="1"/>
  <c r="O52" i="1"/>
  <c r="K44" i="1"/>
  <c r="AG80" i="1"/>
  <c r="J86" i="1"/>
  <c r="AA107" i="1"/>
  <c r="AC93" i="1"/>
  <c r="AC84" i="1"/>
  <c r="AH10" i="1"/>
  <c r="AB11" i="1"/>
  <c r="J35" i="1"/>
  <c r="AG93" i="1"/>
  <c r="AA78" i="1"/>
  <c r="AD78" i="1" s="1"/>
  <c r="AC11" i="1"/>
  <c r="AC95" i="1"/>
  <c r="AD95" i="1" s="1"/>
  <c r="AB20" i="1"/>
  <c r="AJ95" i="1"/>
  <c r="Q69" i="1"/>
  <c r="AB95" i="1"/>
  <c r="AG83" i="1"/>
  <c r="J40" i="1"/>
  <c r="O85" i="1"/>
  <c r="AH106" i="1"/>
  <c r="I86" i="1"/>
  <c r="AA46" i="1"/>
  <c r="AB17" i="1"/>
  <c r="AI93" i="1"/>
  <c r="K61" i="1"/>
  <c r="AA57" i="1"/>
  <c r="P55" i="1"/>
  <c r="AA15" i="1"/>
  <c r="AB64" i="1"/>
  <c r="P87" i="1"/>
  <c r="AB105" i="1"/>
  <c r="J108" i="1"/>
  <c r="AB25" i="1"/>
  <c r="K70" i="1"/>
  <c r="L77" i="3"/>
  <c r="N77" i="3" s="1"/>
  <c r="Z19" i="3"/>
  <c r="AB19" i="3" s="1"/>
  <c r="AA11" i="1"/>
  <c r="O81" i="1"/>
  <c r="Q81" i="1"/>
  <c r="P81" i="1"/>
  <c r="AB89" i="1"/>
  <c r="N60" i="1"/>
  <c r="O60" i="1" s="1"/>
  <c r="J81" i="1"/>
  <c r="I30" i="1"/>
  <c r="AB46" i="1"/>
  <c r="AH103" i="1"/>
  <c r="AA62" i="1"/>
  <c r="I70" i="1"/>
  <c r="AI10" i="1"/>
  <c r="AB23" i="1"/>
  <c r="I48" i="1"/>
  <c r="AB22" i="1"/>
  <c r="AA36" i="1"/>
  <c r="AC41" i="1"/>
  <c r="AB32" i="1"/>
  <c r="AF92" i="1"/>
  <c r="AG92" i="1" s="1"/>
  <c r="AC68" i="1"/>
  <c r="AG16" i="1"/>
  <c r="AB61" i="1"/>
  <c r="AI89" i="1"/>
  <c r="AJ89" i="1" s="1"/>
  <c r="AI7" i="1"/>
  <c r="AA45" i="1"/>
  <c r="O39" i="1"/>
  <c r="AB106" i="1"/>
  <c r="N40" i="1"/>
  <c r="O40" i="1" s="1"/>
  <c r="J74" i="1"/>
  <c r="AA83" i="1"/>
  <c r="I40" i="1"/>
  <c r="AA52" i="1"/>
  <c r="I107" i="1"/>
  <c r="J60" i="1"/>
  <c r="I78" i="1"/>
  <c r="AA31" i="1"/>
  <c r="I95" i="1"/>
  <c r="AB84" i="1"/>
  <c r="K95" i="1"/>
  <c r="L95" i="1" s="1"/>
  <c r="I53" i="1"/>
  <c r="I82" i="1"/>
  <c r="I87" i="1"/>
  <c r="J95" i="1"/>
  <c r="AB57" i="1"/>
  <c r="I80" i="1"/>
  <c r="O80" i="1"/>
  <c r="AB37" i="1"/>
  <c r="AC33" i="1"/>
  <c r="L73" i="1"/>
  <c r="AB101" i="1"/>
  <c r="AC82" i="1"/>
  <c r="AG57" i="1"/>
  <c r="I54" i="1"/>
  <c r="K82" i="1"/>
  <c r="J39" i="1"/>
  <c r="AB50" i="1"/>
  <c r="AD79" i="1"/>
  <c r="P78" i="1"/>
  <c r="K91" i="1"/>
  <c r="L91" i="1" s="1"/>
  <c r="AC80" i="1"/>
  <c r="AD80" i="1" s="1"/>
  <c r="AC74" i="1"/>
  <c r="AD74" i="1" s="1"/>
  <c r="AI78" i="1"/>
  <c r="O98" i="1"/>
  <c r="P98" i="1"/>
  <c r="AF50" i="1"/>
  <c r="AD58" i="1"/>
  <c r="K86" i="1"/>
  <c r="AG78" i="1"/>
  <c r="AJ78" i="1" s="1"/>
  <c r="K79" i="1"/>
  <c r="J54" i="1"/>
  <c r="O99" i="1"/>
  <c r="O95" i="1"/>
  <c r="AC43" i="1"/>
  <c r="AC35" i="1"/>
  <c r="I51" i="1"/>
  <c r="J98" i="1"/>
  <c r="AA41" i="1"/>
  <c r="K98" i="1"/>
  <c r="AA23" i="1"/>
  <c r="AC26" i="1"/>
  <c r="AB54" i="1"/>
  <c r="Q82" i="1"/>
  <c r="N88" i="1"/>
  <c r="O88" i="1" s="1"/>
  <c r="AC46" i="1"/>
  <c r="AD46" i="1" s="1"/>
  <c r="AA88" i="1"/>
  <c r="AD88" i="1" s="1"/>
  <c r="AB47" i="1"/>
  <c r="L98" i="3"/>
  <c r="N98" i="3" s="1"/>
  <c r="I72" i="1"/>
  <c r="AB18" i="1"/>
  <c r="AG88" i="1"/>
  <c r="AA19" i="1"/>
  <c r="AI103" i="1"/>
  <c r="AF38" i="1"/>
  <c r="AG38" i="1" s="1"/>
  <c r="AC21" i="1"/>
  <c r="AG104" i="1"/>
  <c r="Q86" i="1"/>
  <c r="O103" i="1"/>
  <c r="O79" i="1"/>
  <c r="Q79" i="1"/>
  <c r="J38" i="1"/>
  <c r="AC37" i="1"/>
  <c r="K53" i="1"/>
  <c r="K51" i="1"/>
  <c r="AH18" i="1"/>
  <c r="AC64" i="1"/>
  <c r="AI83" i="1"/>
  <c r="AG61" i="1"/>
  <c r="AI84" i="1"/>
  <c r="Q45" i="1"/>
  <c r="AA21" i="1"/>
  <c r="AA17" i="1"/>
  <c r="AH64" i="1"/>
  <c r="J79" i="1"/>
  <c r="AA72" i="1"/>
  <c r="J85" i="1"/>
  <c r="Q39" i="1"/>
  <c r="AG30" i="1"/>
  <c r="I75" i="1"/>
  <c r="O70" i="1"/>
  <c r="R70" i="1" s="1"/>
  <c r="P39" i="1"/>
  <c r="AH12" i="1"/>
  <c r="AF43" i="1"/>
  <c r="AI43" i="1" s="1"/>
  <c r="AI12" i="1"/>
  <c r="AJ12" i="1" s="1"/>
  <c r="I39" i="1"/>
  <c r="AB15" i="1"/>
  <c r="N75" i="1"/>
  <c r="AA92" i="1"/>
  <c r="J103" i="1"/>
  <c r="AI106" i="1"/>
  <c r="I63" i="1"/>
  <c r="AB67" i="1"/>
  <c r="Q103" i="1"/>
  <c r="Q99" i="1"/>
  <c r="K72" i="1"/>
  <c r="AA93" i="1"/>
  <c r="AI58" i="1"/>
  <c r="AJ58" i="1" s="1"/>
  <c r="AB76" i="1"/>
  <c r="AH65" i="1"/>
  <c r="J55" i="1"/>
  <c r="AC88" i="1"/>
  <c r="J41" i="1"/>
  <c r="J21" i="1"/>
  <c r="N58" i="1"/>
  <c r="O58" i="1" s="1"/>
  <c r="J68" i="1"/>
  <c r="I68" i="1"/>
  <c r="L68" i="1" s="1"/>
  <c r="N68" i="1"/>
  <c r="AA33" i="1"/>
  <c r="AD33" i="1" s="1"/>
  <c r="AC32" i="1"/>
  <c r="K54" i="1"/>
  <c r="L54" i="1" s="1"/>
  <c r="I105" i="1"/>
  <c r="AI97" i="1"/>
  <c r="K93" i="1"/>
  <c r="L93" i="1" s="1"/>
  <c r="O78" i="1"/>
  <c r="K46" i="1"/>
  <c r="AC36" i="1"/>
  <c r="N105" i="1"/>
  <c r="O105" i="1" s="1"/>
  <c r="AH72" i="1"/>
  <c r="K105" i="1"/>
  <c r="J46" i="1"/>
  <c r="K47" i="1"/>
  <c r="AC48" i="1"/>
  <c r="AI57" i="1"/>
  <c r="I46" i="1"/>
  <c r="AA39" i="1"/>
  <c r="N54" i="1"/>
  <c r="O54" i="1" s="1"/>
  <c r="AC57" i="1"/>
  <c r="AD57" i="1" s="1"/>
  <c r="AC72" i="1"/>
  <c r="AD72" i="1" s="1"/>
  <c r="AC71" i="1"/>
  <c r="P70" i="1"/>
  <c r="J69" i="1"/>
  <c r="I96" i="1"/>
  <c r="L96" i="1" s="1"/>
  <c r="AA18" i="1"/>
  <c r="AD18" i="1" s="1"/>
  <c r="I97" i="1"/>
  <c r="N104" i="1"/>
  <c r="O104" i="1" s="1"/>
  <c r="Q78" i="1"/>
  <c r="AH84" i="1"/>
  <c r="N63" i="1"/>
  <c r="O63" i="1" s="1"/>
  <c r="AH98" i="1"/>
  <c r="I45" i="1"/>
  <c r="AA43" i="1"/>
  <c r="AB27" i="1"/>
  <c r="Q100" i="1"/>
  <c r="R100" i="1" s="1"/>
  <c r="AC92" i="1"/>
  <c r="AD92" i="1" s="1"/>
  <c r="AH85" i="1"/>
  <c r="K88" i="1"/>
  <c r="L88" i="1" s="1"/>
  <c r="J93" i="1"/>
  <c r="AH70" i="1"/>
  <c r="AI18" i="1"/>
  <c r="AI48" i="1"/>
  <c r="AG48" i="1"/>
  <c r="L89" i="1"/>
  <c r="AI88" i="1"/>
  <c r="I79" i="1"/>
  <c r="AA48" i="1"/>
  <c r="AB24" i="1"/>
  <c r="I55" i="1"/>
  <c r="P95" i="1"/>
  <c r="AC106" i="1"/>
  <c r="AD106" i="1" s="1"/>
  <c r="AC81" i="1"/>
  <c r="AB75" i="1"/>
  <c r="O93" i="1"/>
  <c r="R93" i="1" s="1"/>
  <c r="J45" i="1"/>
  <c r="AA104" i="1"/>
  <c r="AA105" i="1"/>
  <c r="AC25" i="1"/>
  <c r="AC27" i="1"/>
  <c r="I21" i="1"/>
  <c r="AG50" i="1"/>
  <c r="AB44" i="1"/>
  <c r="AB26" i="1"/>
  <c r="K48" i="1"/>
  <c r="L48" i="1" s="1"/>
  <c r="Q64" i="1"/>
  <c r="AH57" i="1"/>
  <c r="O45" i="1"/>
  <c r="R45" i="1" s="1"/>
  <c r="AC51" i="1"/>
  <c r="AI77" i="1"/>
  <c r="AJ77" i="1" s="1"/>
  <c r="AC18" i="1"/>
  <c r="K43" i="1"/>
  <c r="AA30" i="1"/>
  <c r="AA32" i="1"/>
  <c r="AG46" i="1"/>
  <c r="AG98" i="1"/>
  <c r="AJ98" i="1" s="1"/>
  <c r="AB48" i="1"/>
  <c r="AC61" i="1"/>
  <c r="AC75" i="1"/>
  <c r="AG106" i="1"/>
  <c r="I34" i="1"/>
  <c r="AC47" i="1"/>
  <c r="O22" i="1"/>
  <c r="J53" i="1"/>
  <c r="AB38" i="1"/>
  <c r="AB42" i="1"/>
  <c r="K64" i="1"/>
  <c r="AH88" i="1"/>
  <c r="J70" i="1"/>
  <c r="AH97" i="1"/>
  <c r="J78" i="1"/>
  <c r="K74" i="1"/>
  <c r="AA25" i="1"/>
  <c r="O51" i="1"/>
  <c r="AA84" i="1"/>
  <c r="AB69" i="1"/>
  <c r="AA61" i="1"/>
  <c r="AD61" i="1" s="1"/>
  <c r="Q108" i="1"/>
  <c r="AA49" i="1"/>
  <c r="AC52" i="1"/>
  <c r="AB66" i="1"/>
  <c r="K75" i="1"/>
  <c r="AB65" i="1"/>
  <c r="AC65" i="1"/>
  <c r="P108" i="1"/>
  <c r="K69" i="1"/>
  <c r="L69" i="1" s="1"/>
  <c r="AA89" i="1"/>
  <c r="AA75" i="1"/>
  <c r="P86" i="1"/>
  <c r="K85" i="1"/>
  <c r="L85" i="1" s="1"/>
  <c r="J65" i="1"/>
  <c r="O25" i="1"/>
  <c r="O53" i="1"/>
  <c r="AC67" i="1"/>
  <c r="AD67" i="1" s="1"/>
  <c r="AA66" i="1"/>
  <c r="AD66" i="1" s="1"/>
  <c r="O86" i="1"/>
  <c r="I65" i="1"/>
  <c r="AB83" i="1"/>
  <c r="J44" i="1"/>
  <c r="AH77" i="1"/>
  <c r="AB91" i="1"/>
  <c r="AB31" i="1"/>
  <c r="AB30" i="1"/>
  <c r="Q55" i="1"/>
  <c r="AC98" i="1"/>
  <c r="O107" i="1"/>
  <c r="AB16" i="1"/>
  <c r="AI80" i="1"/>
  <c r="J76" i="1"/>
  <c r="AH89" i="1"/>
  <c r="K104" i="1"/>
  <c r="L104" i="1" s="1"/>
  <c r="J63" i="1"/>
  <c r="AA98" i="1"/>
  <c r="AD98" i="1" s="1"/>
  <c r="J51" i="1"/>
  <c r="I77" i="1"/>
  <c r="J104" i="1"/>
  <c r="O89" i="1"/>
  <c r="R89" i="1" s="1"/>
  <c r="AG108" i="1"/>
  <c r="AI108" i="1"/>
  <c r="AH108" i="1"/>
  <c r="AG90" i="1"/>
  <c r="AH90" i="1"/>
  <c r="AI90" i="1"/>
  <c r="Z30" i="3"/>
  <c r="AB30" i="3" s="1"/>
  <c r="U30" i="3"/>
  <c r="W30" i="3" s="1"/>
  <c r="H74" i="3"/>
  <c r="J74" i="3" s="1"/>
  <c r="L74" i="3"/>
  <c r="N74" i="3" s="1"/>
  <c r="AC89" i="1"/>
  <c r="AD89" i="1" s="1"/>
  <c r="K87" i="1"/>
  <c r="U64" i="3"/>
  <c r="W64" i="3" s="1"/>
  <c r="Z64" i="3"/>
  <c r="AB64" i="3" s="1"/>
  <c r="H55" i="3"/>
  <c r="J55" i="3" s="1"/>
  <c r="L55" i="3"/>
  <c r="N55" i="3" s="1"/>
  <c r="Q71" i="1"/>
  <c r="O82" i="1"/>
  <c r="O65" i="1"/>
  <c r="H82" i="3"/>
  <c r="J82" i="3" s="1"/>
  <c r="L82" i="3"/>
  <c r="N82" i="3" s="1"/>
  <c r="Z52" i="3"/>
  <c r="AB52" i="3" s="1"/>
  <c r="U52" i="3"/>
  <c r="W52" i="3" s="1"/>
  <c r="H58" i="3"/>
  <c r="J58" i="3" s="1"/>
  <c r="L58" i="3"/>
  <c r="N58" i="3" s="1"/>
  <c r="AA100" i="1"/>
  <c r="AA70" i="1"/>
  <c r="I83" i="1"/>
  <c r="L84" i="3"/>
  <c r="N84" i="3" s="1"/>
  <c r="H84" i="3"/>
  <c r="J84" i="3" s="1"/>
  <c r="L34" i="3"/>
  <c r="N34" i="3" s="1"/>
  <c r="H34" i="3"/>
  <c r="J34" i="3" s="1"/>
  <c r="U37" i="3"/>
  <c r="W37" i="3" s="1"/>
  <c r="Z37" i="3"/>
  <c r="AB37" i="3" s="1"/>
  <c r="AF22" i="1"/>
  <c r="AG22" i="1" s="1"/>
  <c r="AF26" i="1"/>
  <c r="AC22" i="1"/>
  <c r="AB53" i="1"/>
  <c r="Z41" i="3"/>
  <c r="AB41" i="3" s="1"/>
  <c r="U41" i="3"/>
  <c r="W41" i="3" s="1"/>
  <c r="U43" i="3"/>
  <c r="W43" i="3" s="1"/>
  <c r="Z43" i="3"/>
  <c r="AB43" i="3" s="1"/>
  <c r="AH74" i="1"/>
  <c r="K71" i="1"/>
  <c r="AG100" i="1"/>
  <c r="AG70" i="1"/>
  <c r="N83" i="1"/>
  <c r="O83" i="1" s="1"/>
  <c r="AA68" i="1"/>
  <c r="AD68" i="1" s="1"/>
  <c r="AF68" i="1"/>
  <c r="AH68" i="1" s="1"/>
  <c r="J58" i="1"/>
  <c r="AA29" i="1"/>
  <c r="U57" i="3"/>
  <c r="W57" i="3" s="1"/>
  <c r="Z57" i="3"/>
  <c r="AB57" i="3" s="1"/>
  <c r="AB18" i="3"/>
  <c r="Z22" i="3"/>
  <c r="AB22" i="3" s="1"/>
  <c r="H33" i="3"/>
  <c r="J33" i="3" s="1"/>
  <c r="L33" i="3"/>
  <c r="N33" i="3" s="1"/>
  <c r="H32" i="3"/>
  <c r="J32" i="3" s="1"/>
  <c r="L32" i="3"/>
  <c r="N32" i="3" s="1"/>
  <c r="Z40" i="3"/>
  <c r="AB40" i="3" s="1"/>
  <c r="U40" i="3"/>
  <c r="W40" i="3" s="1"/>
  <c r="AI75" i="1"/>
  <c r="AG99" i="1"/>
  <c r="AA56" i="1"/>
  <c r="AF56" i="1"/>
  <c r="L80" i="3"/>
  <c r="N80" i="3" s="1"/>
  <c r="H80" i="3"/>
  <c r="J80" i="3" s="1"/>
  <c r="L44" i="3"/>
  <c r="N44" i="3" s="1"/>
  <c r="H44" i="3"/>
  <c r="J44" i="3" s="1"/>
  <c r="L41" i="3"/>
  <c r="N41" i="3" s="1"/>
  <c r="H41" i="3"/>
  <c r="J41" i="3" s="1"/>
  <c r="AA22" i="1"/>
  <c r="AA26" i="1"/>
  <c r="AD26" i="1" s="1"/>
  <c r="AB51" i="1"/>
  <c r="K45" i="1"/>
  <c r="L45" i="1" s="1"/>
  <c r="Z59" i="3"/>
  <c r="AB59" i="3" s="1"/>
  <c r="U59" i="3"/>
  <c r="W59" i="3" s="1"/>
  <c r="Z53" i="3"/>
  <c r="AB53" i="3" s="1"/>
  <c r="U53" i="3"/>
  <c r="W53" i="3" s="1"/>
  <c r="AF69" i="1"/>
  <c r="AG69" i="1" s="1"/>
  <c r="P104" i="1"/>
  <c r="AH75" i="1"/>
  <c r="J71" i="1"/>
  <c r="AC90" i="1"/>
  <c r="O55" i="1"/>
  <c r="R55" i="1" s="1"/>
  <c r="P76" i="1"/>
  <c r="O76" i="1"/>
  <c r="Z29" i="3"/>
  <c r="AB29" i="3" s="1"/>
  <c r="U29" i="3"/>
  <c r="W29" i="3" s="1"/>
  <c r="N44" i="1"/>
  <c r="O44" i="1" s="1"/>
  <c r="AG42" i="1"/>
  <c r="AF36" i="1"/>
  <c r="AG36" i="1" s="1"/>
  <c r="AC42" i="1"/>
  <c r="AG51" i="1"/>
  <c r="P45" i="1"/>
  <c r="L42" i="3"/>
  <c r="N42" i="3" s="1"/>
  <c r="H42" i="3"/>
  <c r="J42" i="3" s="1"/>
  <c r="AA42" i="1"/>
  <c r="AA51" i="1"/>
  <c r="AB39" i="1"/>
  <c r="H35" i="3"/>
  <c r="J35" i="3" s="1"/>
  <c r="L35" i="3"/>
  <c r="N35" i="3" s="1"/>
  <c r="U27" i="3"/>
  <c r="W27" i="3" s="1"/>
  <c r="Z27" i="3"/>
  <c r="AB27" i="3" s="1"/>
  <c r="P79" i="1"/>
  <c r="AC56" i="1"/>
  <c r="Q98" i="1"/>
  <c r="R98" i="1" s="1"/>
  <c r="AA69" i="1"/>
  <c r="AD69" i="1" s="1"/>
  <c r="AI85" i="1"/>
  <c r="AF62" i="1"/>
  <c r="AC83" i="1"/>
  <c r="AD83" i="1" s="1"/>
  <c r="L67" i="3"/>
  <c r="N67" i="3" s="1"/>
  <c r="N61" i="1"/>
  <c r="I61" i="1"/>
  <c r="L61" i="1" s="1"/>
  <c r="K32" i="1"/>
  <c r="AG71" i="1"/>
  <c r="AI71" i="1"/>
  <c r="AH71" i="1"/>
  <c r="AA71" i="1"/>
  <c r="J56" i="1"/>
  <c r="K56" i="1"/>
  <c r="AA63" i="1"/>
  <c r="AF63" i="1"/>
  <c r="O71" i="1"/>
  <c r="N48" i="1"/>
  <c r="O48" i="1" s="1"/>
  <c r="I44" i="1"/>
  <c r="L44" i="1" s="1"/>
  <c r="AB45" i="1"/>
  <c r="H49" i="3"/>
  <c r="J49" i="3" s="1"/>
  <c r="L49" i="3"/>
  <c r="N49" i="3" s="1"/>
  <c r="Q52" i="1"/>
  <c r="J37" i="1"/>
  <c r="Z34" i="3"/>
  <c r="AB34" i="3" s="1"/>
  <c r="U34" i="3"/>
  <c r="W34" i="3" s="1"/>
  <c r="H51" i="3"/>
  <c r="J51" i="3" s="1"/>
  <c r="L51" i="3"/>
  <c r="N51" i="3" s="1"/>
  <c r="J82" i="1"/>
  <c r="AJ60" i="1"/>
  <c r="AH80" i="1"/>
  <c r="P93" i="1"/>
  <c r="L90" i="3"/>
  <c r="N90" i="3" s="1"/>
  <c r="H90" i="3"/>
  <c r="J90" i="3" s="1"/>
  <c r="J48" i="1"/>
  <c r="AF39" i="1"/>
  <c r="AH39" i="1" s="1"/>
  <c r="AH13" i="1"/>
  <c r="AC30" i="1"/>
  <c r="AD30" i="1" s="1"/>
  <c r="I52" i="1"/>
  <c r="L52" i="1" s="1"/>
  <c r="H56" i="3"/>
  <c r="J56" i="3" s="1"/>
  <c r="L56" i="3"/>
  <c r="N56" i="3" s="1"/>
  <c r="U35" i="3"/>
  <c r="W35" i="3" s="1"/>
  <c r="Z35" i="3"/>
  <c r="AB35" i="3" s="1"/>
  <c r="P58" i="1"/>
  <c r="AJ93" i="1"/>
  <c r="Q95" i="1"/>
  <c r="R95" i="1" s="1"/>
  <c r="Q70" i="1"/>
  <c r="K65" i="1"/>
  <c r="P103" i="1"/>
  <c r="L97" i="3"/>
  <c r="N97" i="3" s="1"/>
  <c r="I84" i="1"/>
  <c r="L84" i="1" s="1"/>
  <c r="N84" i="1"/>
  <c r="AG84" i="1"/>
  <c r="AJ84" i="1" s="1"/>
  <c r="I66" i="1"/>
  <c r="N66" i="1"/>
  <c r="O66" i="1" s="1"/>
  <c r="X18" i="3"/>
  <c r="X14" i="3" s="1"/>
  <c r="E14" i="5"/>
  <c r="I56" i="1"/>
  <c r="N56" i="1"/>
  <c r="O56" i="1" s="1"/>
  <c r="Z50" i="3"/>
  <c r="AB50" i="3" s="1"/>
  <c r="U50" i="3"/>
  <c r="W50" i="3" s="1"/>
  <c r="AA86" i="1"/>
  <c r="AF86" i="1"/>
  <c r="AC101" i="1"/>
  <c r="AD101" i="1" s="1"/>
  <c r="AF101" i="1"/>
  <c r="AB68" i="1"/>
  <c r="Z33" i="3"/>
  <c r="AB33" i="3" s="1"/>
  <c r="U33" i="3"/>
  <c r="W33" i="3" s="1"/>
  <c r="AC70" i="1"/>
  <c r="L70" i="3"/>
  <c r="N70" i="3" s="1"/>
  <c r="H70" i="3"/>
  <c r="J70" i="3" s="1"/>
  <c r="H101" i="3"/>
  <c r="J101" i="3" s="1"/>
  <c r="L101" i="3"/>
  <c r="N101" i="3" s="1"/>
  <c r="J25" i="1"/>
  <c r="I49" i="1"/>
  <c r="U55" i="3"/>
  <c r="W55" i="3" s="1"/>
  <c r="Z55" i="3"/>
  <c r="AB55" i="3" s="1"/>
  <c r="O102" i="1"/>
  <c r="AB70" i="1"/>
  <c r="R81" i="1"/>
  <c r="L69" i="3"/>
  <c r="N69" i="3" s="1"/>
  <c r="H69" i="3"/>
  <c r="J69" i="3" s="1"/>
  <c r="K76" i="1"/>
  <c r="L76" i="1" s="1"/>
  <c r="Q76" i="1"/>
  <c r="AH16" i="1"/>
  <c r="H50" i="3"/>
  <c r="J50" i="3" s="1"/>
  <c r="L50" i="3"/>
  <c r="N50" i="3" s="1"/>
  <c r="AC38" i="1"/>
  <c r="AD38" i="1" s="1"/>
  <c r="AB52" i="1"/>
  <c r="L59" i="3"/>
  <c r="N59" i="3" s="1"/>
  <c r="H59" i="3"/>
  <c r="J59" i="3" s="1"/>
  <c r="Z54" i="3"/>
  <c r="AB54" i="3" s="1"/>
  <c r="U54" i="3"/>
  <c r="W54" i="3" s="1"/>
  <c r="AC62" i="1"/>
  <c r="K55" i="1"/>
  <c r="AC91" i="1"/>
  <c r="AA55" i="1"/>
  <c r="AA90" i="1"/>
  <c r="AI70" i="1"/>
  <c r="Q106" i="1"/>
  <c r="K83" i="1"/>
  <c r="H48" i="3"/>
  <c r="J48" i="3" s="1"/>
  <c r="L48" i="3"/>
  <c r="N48" i="3" s="1"/>
  <c r="K27" i="1"/>
  <c r="U38" i="3"/>
  <c r="W38" i="3" s="1"/>
  <c r="Z38" i="3"/>
  <c r="AB38" i="3" s="1"/>
  <c r="AD23" i="1"/>
  <c r="Q42" i="1"/>
  <c r="Z32" i="3"/>
  <c r="AB32" i="3" s="1"/>
  <c r="U32" i="3"/>
  <c r="W32" i="3" s="1"/>
  <c r="L40" i="1"/>
  <c r="AC16" i="1"/>
  <c r="AD16" i="1" s="1"/>
  <c r="L64" i="3"/>
  <c r="N64" i="3" s="1"/>
  <c r="H64" i="3"/>
  <c r="J64" i="3" s="1"/>
  <c r="Z61" i="3"/>
  <c r="AB61" i="3" s="1"/>
  <c r="U61" i="3"/>
  <c r="W61" i="3" s="1"/>
  <c r="Z42" i="3"/>
  <c r="AB42" i="3" s="1"/>
  <c r="U42" i="3"/>
  <c r="W42" i="3" s="1"/>
  <c r="Z60" i="3"/>
  <c r="AB60" i="3" s="1"/>
  <c r="U60" i="3"/>
  <c r="W60" i="3" s="1"/>
  <c r="AD60" i="1"/>
  <c r="AF54" i="1"/>
  <c r="AH54" i="1" s="1"/>
  <c r="AF55" i="1"/>
  <c r="AG55" i="1" s="1"/>
  <c r="P106" i="1"/>
  <c r="AA108" i="1"/>
  <c r="AH61" i="1"/>
  <c r="AI61" i="1"/>
  <c r="AJ61" i="1" s="1"/>
  <c r="J66" i="1"/>
  <c r="K66" i="1"/>
  <c r="L43" i="3"/>
  <c r="N43" i="3" s="1"/>
  <c r="H43" i="3"/>
  <c r="J43" i="3" s="1"/>
  <c r="AC31" i="1"/>
  <c r="AD31" i="1" s="1"/>
  <c r="K33" i="1"/>
  <c r="L40" i="3"/>
  <c r="N40" i="3" s="1"/>
  <c r="H40" i="3"/>
  <c r="J40" i="3" s="1"/>
  <c r="U26" i="3"/>
  <c r="W26" i="3" s="1"/>
  <c r="Z26" i="3"/>
  <c r="AB26" i="3" s="1"/>
  <c r="H52" i="3"/>
  <c r="J52" i="3" s="1"/>
  <c r="L52" i="3"/>
  <c r="N52" i="3" s="1"/>
  <c r="U63" i="3"/>
  <c r="W63" i="3" s="1"/>
  <c r="Z63" i="3"/>
  <c r="AB63" i="3" s="1"/>
  <c r="AC86" i="1"/>
  <c r="AI105" i="1"/>
  <c r="K58" i="1"/>
  <c r="L58" i="1" s="1"/>
  <c r="AC100" i="1"/>
  <c r="K106" i="1"/>
  <c r="L106" i="1" s="1"/>
  <c r="AG67" i="1"/>
  <c r="AB108" i="1"/>
  <c r="L79" i="3"/>
  <c r="N79" i="3" s="1"/>
  <c r="H79" i="3"/>
  <c r="J79" i="3" s="1"/>
  <c r="Y22" i="3"/>
  <c r="AA22" i="3" s="1"/>
  <c r="H36" i="3"/>
  <c r="J36" i="3" s="1"/>
  <c r="L36" i="3"/>
  <c r="N36" i="3" s="1"/>
  <c r="U31" i="3"/>
  <c r="W31" i="3" s="1"/>
  <c r="Z31" i="3"/>
  <c r="AB31" i="3" s="1"/>
  <c r="Q63" i="1"/>
  <c r="R63" i="1" s="1"/>
  <c r="AH105" i="1"/>
  <c r="J106" i="1"/>
  <c r="O106" i="1"/>
  <c r="K78" i="1"/>
  <c r="L78" i="1" s="1"/>
  <c r="AC55" i="1"/>
  <c r="AH73" i="1"/>
  <c r="AI73" i="1"/>
  <c r="AB73" i="1"/>
  <c r="AC73" i="1"/>
  <c r="AD73" i="1" s="1"/>
  <c r="AA18" i="3"/>
  <c r="I64" i="1"/>
  <c r="L64" i="1" s="1"/>
  <c r="Z49" i="3"/>
  <c r="AB49" i="3" s="1"/>
  <c r="U49" i="3"/>
  <c r="W49" i="3" s="1"/>
  <c r="H61" i="3"/>
  <c r="J61" i="3" s="1"/>
  <c r="L61" i="3"/>
  <c r="N61" i="3" s="1"/>
  <c r="N35" i="1"/>
  <c r="P35" i="1" s="1"/>
  <c r="AH48" i="1"/>
  <c r="P63" i="1"/>
  <c r="I71" i="1"/>
  <c r="AG66" i="1"/>
  <c r="AI66" i="1"/>
  <c r="J84" i="1"/>
  <c r="AG73" i="1"/>
  <c r="R82" i="1"/>
  <c r="AJ106" i="1"/>
  <c r="P96" i="1"/>
  <c r="J57" i="1"/>
  <c r="K57" i="1"/>
  <c r="P57" i="1"/>
  <c r="Q57" i="1"/>
  <c r="I94" i="1"/>
  <c r="L94" i="1" s="1"/>
  <c r="N94" i="1"/>
  <c r="AB59" i="1"/>
  <c r="AC59" i="1"/>
  <c r="AH59" i="1"/>
  <c r="AI59" i="1"/>
  <c r="J62" i="1"/>
  <c r="K62" i="1"/>
  <c r="P62" i="1"/>
  <c r="Q62" i="1"/>
  <c r="AH82" i="1"/>
  <c r="J67" i="1"/>
  <c r="K67" i="1"/>
  <c r="P67" i="1"/>
  <c r="Q67" i="1"/>
  <c r="J102" i="1"/>
  <c r="P102" i="1"/>
  <c r="Q102" i="1"/>
  <c r="K102" i="1"/>
  <c r="L102" i="1" s="1"/>
  <c r="AI82" i="1"/>
  <c r="AJ82" i="1" s="1"/>
  <c r="R78" i="1"/>
  <c r="AI67" i="1"/>
  <c r="AI96" i="1"/>
  <c r="AG96" i="1"/>
  <c r="P85" i="1"/>
  <c r="O75" i="1"/>
  <c r="P75" i="1"/>
  <c r="AH67" i="1"/>
  <c r="J92" i="1"/>
  <c r="P92" i="1"/>
  <c r="K92" i="1"/>
  <c r="Q92" i="1"/>
  <c r="Q65" i="1"/>
  <c r="R65" i="1" s="1"/>
  <c r="Q85" i="1"/>
  <c r="R85" i="1" s="1"/>
  <c r="L90" i="1"/>
  <c r="AB94" i="1"/>
  <c r="AH94" i="1"/>
  <c r="AC94" i="1"/>
  <c r="AI94" i="1"/>
  <c r="L86" i="1"/>
  <c r="P65" i="1"/>
  <c r="AI69" i="1"/>
  <c r="O90" i="1"/>
  <c r="P90" i="1"/>
  <c r="AA81" i="1"/>
  <c r="AF81" i="1"/>
  <c r="O57" i="1"/>
  <c r="P101" i="1"/>
  <c r="O101" i="1"/>
  <c r="I92" i="1"/>
  <c r="I57" i="1"/>
  <c r="O59" i="1"/>
  <c r="R59" i="1" s="1"/>
  <c r="P59" i="1"/>
  <c r="L70" i="1"/>
  <c r="AD97" i="1"/>
  <c r="L98" i="1"/>
  <c r="O92" i="1"/>
  <c r="Q72" i="1"/>
  <c r="R72" i="1" s="1"/>
  <c r="AD87" i="1"/>
  <c r="Q96" i="1"/>
  <c r="R96" i="1" s="1"/>
  <c r="O62" i="1"/>
  <c r="O64" i="1"/>
  <c r="P64" i="1"/>
  <c r="AJ90" i="1"/>
  <c r="AJ97" i="1"/>
  <c r="P105" i="1"/>
  <c r="Q75" i="1"/>
  <c r="AG87" i="1"/>
  <c r="AJ87" i="1" s="1"/>
  <c r="AH87" i="1"/>
  <c r="Q104" i="1"/>
  <c r="R104" i="1" s="1"/>
  <c r="I62" i="1"/>
  <c r="O69" i="1"/>
  <c r="P69" i="1"/>
  <c r="O77" i="1"/>
  <c r="Q101" i="1"/>
  <c r="Q105" i="1"/>
  <c r="R105" i="1" s="1"/>
  <c r="I74" i="1"/>
  <c r="L74" i="1" s="1"/>
  <c r="N74" i="1"/>
  <c r="AA94" i="1"/>
  <c r="O67" i="1"/>
  <c r="AI74" i="1"/>
  <c r="AJ74" i="1" s="1"/>
  <c r="AD105" i="1"/>
  <c r="AH96" i="1"/>
  <c r="I67" i="1"/>
  <c r="AI100" i="1"/>
  <c r="AI107" i="1"/>
  <c r="AJ105" i="1"/>
  <c r="P100" i="1"/>
  <c r="AD102" i="1"/>
  <c r="J94" i="1"/>
  <c r="AA76" i="1"/>
  <c r="AD76" i="1" s="1"/>
  <c r="AF76" i="1"/>
  <c r="AH100" i="1"/>
  <c r="Q88" i="1"/>
  <c r="R88" i="1" s="1"/>
  <c r="AH107" i="1"/>
  <c r="L63" i="1"/>
  <c r="L103" i="1"/>
  <c r="P80" i="1"/>
  <c r="AD84" i="1"/>
  <c r="J97" i="1"/>
  <c r="P97" i="1"/>
  <c r="K97" i="1"/>
  <c r="L97" i="1" s="1"/>
  <c r="Q97" i="1"/>
  <c r="R97" i="1" s="1"/>
  <c r="AG59" i="1"/>
  <c r="AG102" i="1"/>
  <c r="AJ102" i="1" s="1"/>
  <c r="AH102" i="1"/>
  <c r="O91" i="1"/>
  <c r="P91" i="1"/>
  <c r="Q91" i="1"/>
  <c r="P72" i="1"/>
  <c r="R79" i="1"/>
  <c r="P88" i="1"/>
  <c r="R108" i="1"/>
  <c r="R103" i="1"/>
  <c r="Q80" i="1"/>
  <c r="R80" i="1" s="1"/>
  <c r="AJ108" i="1"/>
  <c r="R87" i="1"/>
  <c r="AA59" i="1"/>
  <c r="AG94" i="1"/>
  <c r="AG64" i="1"/>
  <c r="AI64" i="1"/>
  <c r="J77" i="1"/>
  <c r="P77" i="1"/>
  <c r="K77" i="1"/>
  <c r="Q77" i="1"/>
  <c r="AD54" i="1"/>
  <c r="AD75" i="1"/>
  <c r="AD77" i="1"/>
  <c r="Q90" i="1"/>
  <c r="AD64" i="1"/>
  <c r="AB104" i="1"/>
  <c r="AC104" i="1"/>
  <c r="AD104" i="1" s="1"/>
  <c r="AH104" i="1"/>
  <c r="AI104" i="1"/>
  <c r="AJ104" i="1" s="1"/>
  <c r="AA91" i="1"/>
  <c r="AF91" i="1"/>
  <c r="AJ75" i="1"/>
  <c r="AD85" i="1"/>
  <c r="AJ57" i="1"/>
  <c r="J107" i="1"/>
  <c r="Q107" i="1"/>
  <c r="R107" i="1" s="1"/>
  <c r="K107" i="1"/>
  <c r="L107" i="1" s="1"/>
  <c r="P107" i="1"/>
  <c r="AB99" i="1"/>
  <c r="AH99" i="1"/>
  <c r="AC99" i="1"/>
  <c r="AD99" i="1" s="1"/>
  <c r="AI99" i="1"/>
  <c r="AJ85" i="1"/>
  <c r="AA8" i="1"/>
  <c r="AH8" i="1"/>
  <c r="AA53" i="1"/>
  <c r="N37" i="1"/>
  <c r="O37" i="1" s="1"/>
  <c r="O36" i="1"/>
  <c r="AF24" i="1"/>
  <c r="AH24" i="1" s="1"/>
  <c r="J23" i="1"/>
  <c r="AA20" i="1"/>
  <c r="AB36" i="1"/>
  <c r="K23" i="1"/>
  <c r="AB13" i="1"/>
  <c r="AC24" i="1"/>
  <c r="J49" i="1"/>
  <c r="Q29" i="1"/>
  <c r="AC13" i="1"/>
  <c r="AI13" i="1"/>
  <c r="AF29" i="1"/>
  <c r="AG29" i="1" s="1"/>
  <c r="AF31" i="1"/>
  <c r="AG31" i="1" s="1"/>
  <c r="AA13" i="1"/>
  <c r="K35" i="1"/>
  <c r="L35" i="1" s="1"/>
  <c r="P34" i="1"/>
  <c r="AA44" i="1"/>
  <c r="AA37" i="1"/>
  <c r="AC29" i="1"/>
  <c r="K22" i="1"/>
  <c r="AB14" i="1"/>
  <c r="AG13" i="1"/>
  <c r="AC44" i="1"/>
  <c r="AB29" i="1"/>
  <c r="AA40" i="1"/>
  <c r="AI28" i="1"/>
  <c r="AH28" i="1"/>
  <c r="J31" i="1"/>
  <c r="AD32" i="1"/>
  <c r="AA34" i="1"/>
  <c r="AD34" i="1" s="1"/>
  <c r="J42" i="1"/>
  <c r="O27" i="1"/>
  <c r="K37" i="1"/>
  <c r="I27" i="1"/>
  <c r="AC39" i="1"/>
  <c r="AD39" i="1" s="1"/>
  <c r="I37" i="1"/>
  <c r="AC20" i="1"/>
  <c r="AC45" i="1"/>
  <c r="AG20" i="1"/>
  <c r="J26" i="1"/>
  <c r="K49" i="1"/>
  <c r="I28" i="1"/>
  <c r="AA28" i="1"/>
  <c r="AG18" i="1"/>
  <c r="AA50" i="1"/>
  <c r="AD50" i="1" s="1"/>
  <c r="N32" i="1"/>
  <c r="O32" i="1" s="1"/>
  <c r="I29" i="1"/>
  <c r="AC53" i="1"/>
  <c r="AF49" i="1"/>
  <c r="AG49" i="1" s="1"/>
  <c r="J32" i="1"/>
  <c r="I22" i="1"/>
  <c r="I50" i="1"/>
  <c r="L50" i="1" s="1"/>
  <c r="I32" i="1"/>
  <c r="I31" i="1"/>
  <c r="P42" i="1"/>
  <c r="P29" i="1"/>
  <c r="AC49" i="1"/>
  <c r="AB34" i="1"/>
  <c r="K29" i="1"/>
  <c r="AI16" i="1"/>
  <c r="AA24" i="1"/>
  <c r="O43" i="1"/>
  <c r="I25" i="1"/>
  <c r="AC8" i="1"/>
  <c r="J27" i="1"/>
  <c r="I43" i="1"/>
  <c r="AI22" i="1"/>
  <c r="AJ22" i="1" s="1"/>
  <c r="P51" i="1"/>
  <c r="J43" i="1"/>
  <c r="AI8" i="1"/>
  <c r="AH53" i="1"/>
  <c r="AD25" i="1"/>
  <c r="AI40" i="1"/>
  <c r="I26" i="1"/>
  <c r="AF32" i="1"/>
  <c r="AG32" i="1" s="1"/>
  <c r="N31" i="1"/>
  <c r="O31" i="1" s="1"/>
  <c r="AI42" i="1"/>
  <c r="K41" i="1"/>
  <c r="J33" i="1"/>
  <c r="J29" i="1"/>
  <c r="N41" i="1"/>
  <c r="O41" i="1" s="1"/>
  <c r="AI50" i="1"/>
  <c r="AJ50" i="1" s="1"/>
  <c r="I41" i="1"/>
  <c r="K26" i="1"/>
  <c r="K34" i="1"/>
  <c r="AB49" i="1"/>
  <c r="AI46" i="1"/>
  <c r="AJ46" i="1" s="1"/>
  <c r="J22" i="1"/>
  <c r="N33" i="1"/>
  <c r="O33" i="1" s="1"/>
  <c r="O42" i="1"/>
  <c r="O23" i="1"/>
  <c r="AF19" i="1"/>
  <c r="AH19" i="1" s="1"/>
  <c r="AH30" i="1"/>
  <c r="AC40" i="1"/>
  <c r="AF21" i="1"/>
  <c r="AI21" i="1" s="1"/>
  <c r="K31" i="1"/>
  <c r="I33" i="1"/>
  <c r="N26" i="1"/>
  <c r="O26" i="1" s="1"/>
  <c r="AB40" i="1"/>
  <c r="J47" i="1"/>
  <c r="K42" i="1"/>
  <c r="AC19" i="1"/>
  <c r="AD19" i="1" s="1"/>
  <c r="AH50" i="1"/>
  <c r="J52" i="1"/>
  <c r="AB19" i="1"/>
  <c r="AG40" i="1"/>
  <c r="AB21" i="1"/>
  <c r="AA27" i="1"/>
  <c r="AD27" i="1" s="1"/>
  <c r="J50" i="1"/>
  <c r="AA47" i="1"/>
  <c r="O29" i="1"/>
  <c r="J28" i="1"/>
  <c r="AF44" i="1"/>
  <c r="AH44" i="1" s="1"/>
  <c r="K21" i="1"/>
  <c r="AG34" i="1"/>
  <c r="AH34" i="1"/>
  <c r="AI34" i="1"/>
  <c r="J36" i="1"/>
  <c r="AC28" i="1"/>
  <c r="K24" i="1"/>
  <c r="AI30" i="1"/>
  <c r="AB28" i="1"/>
  <c r="AB41" i="1"/>
  <c r="AH20" i="1"/>
  <c r="AI51" i="1"/>
  <c r="AI38" i="1"/>
  <c r="AJ38" i="1" s="1"/>
  <c r="N50" i="1"/>
  <c r="O50" i="1" s="1"/>
  <c r="I36" i="1"/>
  <c r="J24" i="1"/>
  <c r="K36" i="1"/>
  <c r="K30" i="1"/>
  <c r="AH38" i="1"/>
  <c r="AA35" i="1"/>
  <c r="AD35" i="1" s="1"/>
  <c r="AH46" i="1"/>
  <c r="L39" i="1"/>
  <c r="N47" i="1"/>
  <c r="Q23" i="1"/>
  <c r="AB8" i="1"/>
  <c r="I47" i="1"/>
  <c r="L47" i="1" s="1"/>
  <c r="P23" i="1"/>
  <c r="AF41" i="1"/>
  <c r="AH41" i="1" s="1"/>
  <c r="AG28" i="1"/>
  <c r="AI53" i="1"/>
  <c r="AJ53" i="1" s="1"/>
  <c r="P22" i="1"/>
  <c r="N24" i="1"/>
  <c r="O24" i="1" s="1"/>
  <c r="AI20" i="1"/>
  <c r="AD36" i="1"/>
  <c r="AH51" i="1"/>
  <c r="Q51" i="1"/>
  <c r="R51" i="1" s="1"/>
  <c r="AH52" i="1"/>
  <c r="AG52" i="1"/>
  <c r="P53" i="1"/>
  <c r="Q53" i="1"/>
  <c r="AI52" i="1"/>
  <c r="N28" i="1"/>
  <c r="N21" i="1"/>
  <c r="Q21" i="1" s="1"/>
  <c r="J30" i="1"/>
  <c r="AH40" i="1"/>
  <c r="AH42" i="1"/>
  <c r="Q27" i="1"/>
  <c r="K25" i="1"/>
  <c r="N30" i="1"/>
  <c r="O30" i="1" s="1"/>
  <c r="I42" i="1"/>
  <c r="O34" i="1"/>
  <c r="I24" i="1"/>
  <c r="Q22" i="1"/>
  <c r="AD48" i="1"/>
  <c r="AG45" i="1"/>
  <c r="AH45" i="1"/>
  <c r="AI45" i="1"/>
  <c r="AG47" i="1"/>
  <c r="AH47" i="1"/>
  <c r="AI47" i="1"/>
  <c r="AG15" i="1"/>
  <c r="AH15" i="1"/>
  <c r="AI15" i="1"/>
  <c r="AG17" i="1"/>
  <c r="AH17" i="1"/>
  <c r="AI17" i="1"/>
  <c r="AG23" i="1"/>
  <c r="AH23" i="1"/>
  <c r="AI23" i="1"/>
  <c r="AG25" i="1"/>
  <c r="AH25" i="1"/>
  <c r="AI25" i="1"/>
  <c r="AG27" i="1"/>
  <c r="AH27" i="1"/>
  <c r="AI27" i="1"/>
  <c r="AG33" i="1"/>
  <c r="AH33" i="1"/>
  <c r="AI33" i="1"/>
  <c r="AG35" i="1"/>
  <c r="AH35" i="1"/>
  <c r="AI35" i="1"/>
  <c r="AG37" i="1"/>
  <c r="AH37" i="1"/>
  <c r="AI37" i="1"/>
  <c r="AG39" i="1"/>
  <c r="P36" i="1"/>
  <c r="K28" i="1"/>
  <c r="Q34" i="1"/>
  <c r="Q36" i="1"/>
  <c r="Q43" i="1"/>
  <c r="P43" i="1"/>
  <c r="Q49" i="1"/>
  <c r="O49" i="1"/>
  <c r="P49" i="1"/>
  <c r="Q25" i="1"/>
  <c r="P46" i="1"/>
  <c r="O46" i="1"/>
  <c r="Q46" i="1"/>
  <c r="O38" i="1"/>
  <c r="P38" i="1"/>
  <c r="Q38" i="1"/>
  <c r="L38" i="1"/>
  <c r="P27" i="1"/>
  <c r="P25" i="1"/>
  <c r="P40" i="1"/>
  <c r="Q40" i="1"/>
  <c r="M17" i="3"/>
  <c r="AA17" i="3"/>
  <c r="AC14" i="1"/>
  <c r="AH14" i="1"/>
  <c r="AA14" i="1"/>
  <c r="AI14" i="1"/>
  <c r="AG14" i="1"/>
  <c r="AC9" i="1"/>
  <c r="AG7" i="1"/>
  <c r="AA7" i="1"/>
  <c r="AH9" i="1"/>
  <c r="AB9" i="1"/>
  <c r="AA9" i="1"/>
  <c r="AG9" i="1"/>
  <c r="AH7" i="1"/>
  <c r="AB7" i="1"/>
  <c r="AC7" i="1"/>
  <c r="AJ10" i="1"/>
  <c r="AD11" i="1"/>
  <c r="AD12" i="1"/>
  <c r="AJ8" i="1" l="1"/>
  <c r="L23" i="1"/>
  <c r="R25" i="1"/>
  <c r="AJ18" i="1"/>
  <c r="AD17" i="1"/>
  <c r="L21" i="1"/>
  <c r="AD10" i="1"/>
  <c r="P60" i="1"/>
  <c r="AD81" i="1"/>
  <c r="Q60" i="1"/>
  <c r="R60" i="1" s="1"/>
  <c r="P44" i="1"/>
  <c r="AJ107" i="1"/>
  <c r="R53" i="1"/>
  <c r="L46" i="1"/>
  <c r="L51" i="1"/>
  <c r="AJ83" i="1"/>
  <c r="AJ11" i="1"/>
  <c r="AD107" i="1"/>
  <c r="AJ16" i="1"/>
  <c r="L34" i="1"/>
  <c r="AI72" i="1"/>
  <c r="AJ72" i="1" s="1"/>
  <c r="R22" i="1"/>
  <c r="AD45" i="1"/>
  <c r="Q58" i="1"/>
  <c r="R58" i="1" s="1"/>
  <c r="AD15" i="1"/>
  <c r="L80" i="1"/>
  <c r="AJ65" i="1"/>
  <c r="AD71" i="1"/>
  <c r="L53" i="1"/>
  <c r="AJ80" i="1"/>
  <c r="AI36" i="1"/>
  <c r="AJ36" i="1" s="1"/>
  <c r="AG43" i="1"/>
  <c r="AJ43" i="1" s="1"/>
  <c r="AD70" i="1"/>
  <c r="AH43" i="1"/>
  <c r="R52" i="1"/>
  <c r="R69" i="1"/>
  <c r="AJ70" i="1"/>
  <c r="L43" i="1"/>
  <c r="AH36" i="1"/>
  <c r="Q44" i="1"/>
  <c r="R44" i="1" s="1"/>
  <c r="AJ42" i="1"/>
  <c r="AD53" i="1"/>
  <c r="L65" i="1"/>
  <c r="AD41" i="1"/>
  <c r="L77" i="1"/>
  <c r="AJ103" i="1"/>
  <c r="AD49" i="1"/>
  <c r="AD65" i="1"/>
  <c r="AD108" i="1"/>
  <c r="AD63" i="1"/>
  <c r="AG21" i="1"/>
  <c r="AJ21" i="1" s="1"/>
  <c r="L99" i="1"/>
  <c r="L30" i="1"/>
  <c r="AJ73" i="1"/>
  <c r="AD90" i="1"/>
  <c r="L41" i="1"/>
  <c r="R64" i="1"/>
  <c r="P54" i="1"/>
  <c r="AD47" i="1"/>
  <c r="AD37" i="1"/>
  <c r="AD56" i="1"/>
  <c r="AD51" i="1"/>
  <c r="L87" i="1"/>
  <c r="R39" i="1"/>
  <c r="AJ30" i="1"/>
  <c r="Q54" i="1"/>
  <c r="R54" i="1" s="1"/>
  <c r="P83" i="1"/>
  <c r="R86" i="1"/>
  <c r="AD52" i="1"/>
  <c r="AD93" i="1"/>
  <c r="AD22" i="1"/>
  <c r="R106" i="1"/>
  <c r="L79" i="1"/>
  <c r="L27" i="1"/>
  <c r="L55" i="1"/>
  <c r="AD62" i="1"/>
  <c r="AI19" i="1"/>
  <c r="AJ13" i="1"/>
  <c r="AJ7" i="1"/>
  <c r="AI92" i="1"/>
  <c r="AJ92" i="1" s="1"/>
  <c r="Q26" i="1"/>
  <c r="R26" i="1" s="1"/>
  <c r="AD29" i="1"/>
  <c r="Q48" i="1"/>
  <c r="R48" i="1" s="1"/>
  <c r="Q83" i="1"/>
  <c r="R83" i="1" s="1"/>
  <c r="L75" i="1"/>
  <c r="AH92" i="1"/>
  <c r="AJ59" i="1"/>
  <c r="L67" i="1"/>
  <c r="AD86" i="1"/>
  <c r="L82" i="1"/>
  <c r="AJ88" i="1"/>
  <c r="L72" i="1"/>
  <c r="R102" i="1"/>
  <c r="R99" i="1"/>
  <c r="L33" i="1"/>
  <c r="Q32" i="1"/>
  <c r="R32" i="1" s="1"/>
  <c r="Q50" i="1"/>
  <c r="R50" i="1" s="1"/>
  <c r="AJ100" i="1"/>
  <c r="AJ48" i="1"/>
  <c r="L105" i="1"/>
  <c r="AD21" i="1"/>
  <c r="AJ51" i="1"/>
  <c r="Q35" i="1"/>
  <c r="AJ99" i="1"/>
  <c r="AD43" i="1"/>
  <c r="L29" i="1"/>
  <c r="L56" i="1"/>
  <c r="O35" i="1"/>
  <c r="AH49" i="1"/>
  <c r="O68" i="1"/>
  <c r="P68" i="1"/>
  <c r="Q68" i="1"/>
  <c r="R36" i="1"/>
  <c r="P50" i="1"/>
  <c r="AJ67" i="1"/>
  <c r="Q31" i="1"/>
  <c r="R31" i="1" s="1"/>
  <c r="R101" i="1"/>
  <c r="L32" i="1"/>
  <c r="AI39" i="1"/>
  <c r="AJ39" i="1" s="1"/>
  <c r="L22" i="1"/>
  <c r="AJ94" i="1"/>
  <c r="AH21" i="1"/>
  <c r="AI49" i="1"/>
  <c r="AJ49" i="1" s="1"/>
  <c r="AH69" i="1"/>
  <c r="P66" i="1"/>
  <c r="L66" i="1"/>
  <c r="AD44" i="1"/>
  <c r="P32" i="1"/>
  <c r="Q37" i="1"/>
  <c r="R37" i="1" s="1"/>
  <c r="Q66" i="1"/>
  <c r="R66" i="1" s="1"/>
  <c r="P37" i="1"/>
  <c r="P56" i="1"/>
  <c r="AJ20" i="1"/>
  <c r="AD24" i="1"/>
  <c r="L49" i="1"/>
  <c r="P48" i="1"/>
  <c r="R62" i="1"/>
  <c r="AI55" i="1"/>
  <c r="AJ55" i="1" s="1"/>
  <c r="AD94" i="1"/>
  <c r="R29" i="1"/>
  <c r="AI32" i="1"/>
  <c r="AJ32" i="1" s="1"/>
  <c r="AH55" i="1"/>
  <c r="AD13" i="1"/>
  <c r="R77" i="1"/>
  <c r="AG19" i="1"/>
  <c r="R23" i="1"/>
  <c r="Q41" i="1"/>
  <c r="R41" i="1" s="1"/>
  <c r="AD8" i="1"/>
  <c r="R42" i="1"/>
  <c r="L37" i="1"/>
  <c r="AJ96" i="1"/>
  <c r="AD91" i="1"/>
  <c r="AG41" i="1"/>
  <c r="P41" i="1"/>
  <c r="L62" i="1"/>
  <c r="L42" i="1"/>
  <c r="O61" i="1"/>
  <c r="P61" i="1"/>
  <c r="Q61" i="1"/>
  <c r="L83" i="1"/>
  <c r="AA14" i="3"/>
  <c r="L71" i="1"/>
  <c r="L25" i="1"/>
  <c r="D23" i="5"/>
  <c r="AD100" i="1"/>
  <c r="R27" i="1"/>
  <c r="AG62" i="1"/>
  <c r="AH62" i="1"/>
  <c r="AI62" i="1"/>
  <c r="R92" i="1"/>
  <c r="P84" i="1"/>
  <c r="O84" i="1"/>
  <c r="Q84" i="1"/>
  <c r="AB14" i="3"/>
  <c r="AG63" i="1"/>
  <c r="AH63" i="1"/>
  <c r="AI63" i="1"/>
  <c r="E23" i="5"/>
  <c r="AI54" i="1"/>
  <c r="W14" i="3"/>
  <c r="AG54" i="1"/>
  <c r="D14" i="5"/>
  <c r="R76" i="1"/>
  <c r="AG26" i="1"/>
  <c r="AI26" i="1"/>
  <c r="AH26" i="1"/>
  <c r="AI31" i="1"/>
  <c r="AJ31" i="1" s="1"/>
  <c r="AJ66" i="1"/>
  <c r="AH31" i="1"/>
  <c r="AJ28" i="1"/>
  <c r="L57" i="1"/>
  <c r="AG101" i="1"/>
  <c r="AH101" i="1"/>
  <c r="AI101" i="1"/>
  <c r="Q56" i="1"/>
  <c r="R56" i="1" s="1"/>
  <c r="R71" i="1"/>
  <c r="AH22" i="1"/>
  <c r="AG56" i="1"/>
  <c r="AH56" i="1"/>
  <c r="AI56" i="1"/>
  <c r="AI29" i="1"/>
  <c r="AJ29" i="1" s="1"/>
  <c r="AG86" i="1"/>
  <c r="AI86" i="1"/>
  <c r="AH86" i="1"/>
  <c r="AH29" i="1"/>
  <c r="AG68" i="1"/>
  <c r="AI68" i="1"/>
  <c r="P26" i="1"/>
  <c r="L24" i="1"/>
  <c r="P31" i="1"/>
  <c r="L28" i="1"/>
  <c r="AD55" i="1"/>
  <c r="AJ71" i="1"/>
  <c r="AD42" i="1"/>
  <c r="R90" i="1"/>
  <c r="AD59" i="1"/>
  <c r="AJ69" i="1"/>
  <c r="O94" i="1"/>
  <c r="P94" i="1"/>
  <c r="Q94" i="1"/>
  <c r="R75" i="1"/>
  <c r="L92" i="1"/>
  <c r="AG91" i="1"/>
  <c r="AI91" i="1"/>
  <c r="AH91" i="1"/>
  <c r="AJ64" i="1"/>
  <c r="R67" i="1"/>
  <c r="AG76" i="1"/>
  <c r="AH76" i="1"/>
  <c r="AI76" i="1"/>
  <c r="O74" i="1"/>
  <c r="P74" i="1"/>
  <c r="Q74" i="1"/>
  <c r="R57" i="1"/>
  <c r="R91" i="1"/>
  <c r="AG81" i="1"/>
  <c r="AH81" i="1"/>
  <c r="AI81" i="1"/>
  <c r="L36" i="1"/>
  <c r="AD40" i="1"/>
  <c r="AJ40" i="1"/>
  <c r="AD20" i="1"/>
  <c r="AG24" i="1"/>
  <c r="AI24" i="1"/>
  <c r="L31" i="1"/>
  <c r="L26" i="1"/>
  <c r="AD28" i="1"/>
  <c r="R43" i="1"/>
  <c r="AH32" i="1"/>
  <c r="AI41" i="1"/>
  <c r="P24" i="1"/>
  <c r="Q33" i="1"/>
  <c r="R33" i="1" s="1"/>
  <c r="P33" i="1"/>
  <c r="P30" i="1"/>
  <c r="AG44" i="1"/>
  <c r="AI44" i="1"/>
  <c r="R40" i="1"/>
  <c r="O47" i="1"/>
  <c r="P47" i="1"/>
  <c r="Q47" i="1"/>
  <c r="Q30" i="1"/>
  <c r="R34" i="1"/>
  <c r="AJ34" i="1"/>
  <c r="Q24" i="1"/>
  <c r="R24" i="1" s="1"/>
  <c r="AJ52" i="1"/>
  <c r="P21" i="1"/>
  <c r="O21" i="1"/>
  <c r="R21" i="1" s="1"/>
  <c r="AJ17" i="1"/>
  <c r="O28" i="1"/>
  <c r="Q28" i="1"/>
  <c r="P28" i="1"/>
  <c r="R49" i="1"/>
  <c r="AJ27" i="1"/>
  <c r="AJ25" i="1"/>
  <c r="AJ47" i="1"/>
  <c r="AJ37" i="1"/>
  <c r="AJ23" i="1"/>
  <c r="AJ45" i="1"/>
  <c r="AJ15" i="1"/>
  <c r="AJ35" i="1"/>
  <c r="AJ33" i="1"/>
  <c r="R38" i="1"/>
  <c r="R46" i="1"/>
  <c r="AD14" i="1"/>
  <c r="AJ9" i="1"/>
  <c r="AD9" i="1"/>
  <c r="AJ14" i="1"/>
  <c r="AD7" i="1"/>
  <c r="AD4" i="1" s="1"/>
  <c r="R30" i="1" l="1"/>
  <c r="AJ19" i="1"/>
  <c r="R35" i="1"/>
  <c r="AJ54" i="1"/>
  <c r="AJ26" i="1"/>
  <c r="H4" i="3"/>
  <c r="D27" i="5" s="1"/>
  <c r="R68" i="1"/>
  <c r="AJ63" i="1"/>
  <c r="AJ41" i="1"/>
  <c r="AJ101" i="1"/>
  <c r="AJ24" i="1"/>
  <c r="R84" i="1"/>
  <c r="AJ62" i="1"/>
  <c r="AJ68" i="1"/>
  <c r="AJ76" i="1"/>
  <c r="AJ86" i="1"/>
  <c r="AJ56" i="1"/>
  <c r="R61" i="1"/>
  <c r="R74" i="1"/>
  <c r="R94" i="1"/>
  <c r="AJ91" i="1"/>
  <c r="AJ81" i="1"/>
  <c r="E4" i="3"/>
  <c r="D18" i="5" s="1"/>
  <c r="E5" i="3"/>
  <c r="E18" i="5" s="1"/>
  <c r="H5" i="3"/>
  <c r="E27" i="5" s="1"/>
  <c r="AJ44" i="1"/>
  <c r="R47" i="1"/>
  <c r="R28" i="1"/>
  <c r="E3" i="2"/>
  <c r="D4" i="5" s="1"/>
  <c r="AJ4" i="1" l="1"/>
  <c r="E4" i="2" s="1"/>
  <c r="E4" i="5" s="1"/>
  <c r="E9" i="2"/>
  <c r="E11" i="2"/>
  <c r="E10" i="2" l="1"/>
  <c r="E12" i="2"/>
  <c r="E13" i="2" l="1"/>
  <c r="E14" i="2" s="1"/>
  <c r="E9" i="5" s="1"/>
  <c r="D9" i="5" l="1"/>
  <c r="C18" i="3"/>
  <c r="E7" i="1"/>
  <c r="E18" i="3"/>
  <c r="K18" i="3" s="1"/>
  <c r="M18" i="3" l="1"/>
  <c r="G18" i="3"/>
  <c r="F29" i="3"/>
  <c r="F19" i="3"/>
  <c r="E24" i="3"/>
  <c r="F26" i="3"/>
  <c r="E26" i="3"/>
  <c r="F28" i="3"/>
  <c r="E30" i="3"/>
  <c r="F23" i="3"/>
  <c r="F24" i="3"/>
  <c r="E28" i="3"/>
  <c r="E22" i="3"/>
  <c r="F27" i="3"/>
  <c r="H16" i="1"/>
  <c r="K16" i="1" s="1"/>
  <c r="H15" i="1"/>
  <c r="I15" i="1" s="1"/>
  <c r="F18" i="3"/>
  <c r="L18" i="3" s="1"/>
  <c r="E29" i="3"/>
  <c r="H8" i="1"/>
  <c r="I8" i="1" s="1"/>
  <c r="F22" i="3"/>
  <c r="E21" i="3"/>
  <c r="F25" i="3"/>
  <c r="H18" i="1"/>
  <c r="K18" i="1" s="1"/>
  <c r="F30" i="3"/>
  <c r="E25" i="3"/>
  <c r="E20" i="3"/>
  <c r="E27" i="3"/>
  <c r="H12" i="1"/>
  <c r="K12" i="1" s="1"/>
  <c r="H13" i="1"/>
  <c r="J13" i="1" s="1"/>
  <c r="F21" i="3"/>
  <c r="H20" i="1"/>
  <c r="J20" i="1" s="1"/>
  <c r="H17" i="1"/>
  <c r="N17" i="1" s="1"/>
  <c r="H11" i="1"/>
  <c r="I11" i="1" s="1"/>
  <c r="H9" i="1"/>
  <c r="J9" i="1" s="1"/>
  <c r="F31" i="3"/>
  <c r="H14" i="1"/>
  <c r="K14" i="1" s="1"/>
  <c r="H19" i="1"/>
  <c r="I19" i="1" s="1"/>
  <c r="H10" i="1"/>
  <c r="J10" i="1" s="1"/>
  <c r="F20" i="3"/>
  <c r="E31" i="3"/>
  <c r="E23" i="3"/>
  <c r="E19" i="3"/>
  <c r="H7" i="1"/>
  <c r="N7" i="1" s="1"/>
  <c r="N18" i="3" l="1"/>
  <c r="H21" i="3"/>
  <c r="J21" i="3" s="1"/>
  <c r="L21" i="3"/>
  <c r="N21" i="3" s="1"/>
  <c r="K28" i="3"/>
  <c r="M28" i="3" s="1"/>
  <c r="G28" i="3"/>
  <c r="I28" i="3" s="1"/>
  <c r="L24" i="3"/>
  <c r="N24" i="3" s="1"/>
  <c r="H24" i="3"/>
  <c r="J24" i="3" s="1"/>
  <c r="G26" i="3"/>
  <c r="I26" i="3" s="1"/>
  <c r="K26" i="3"/>
  <c r="M26" i="3" s="1"/>
  <c r="L26" i="3"/>
  <c r="N26" i="3" s="1"/>
  <c r="H26" i="3"/>
  <c r="J26" i="3" s="1"/>
  <c r="K22" i="3"/>
  <c r="M22" i="3" s="1"/>
  <c r="G22" i="3"/>
  <c r="I22" i="3" s="1"/>
  <c r="K24" i="3"/>
  <c r="M24" i="3" s="1"/>
  <c r="G24" i="3"/>
  <c r="I24" i="3" s="1"/>
  <c r="H20" i="3"/>
  <c r="J20" i="3" s="1"/>
  <c r="L20" i="3"/>
  <c r="N20" i="3" s="1"/>
  <c r="H23" i="3"/>
  <c r="J23" i="3" s="1"/>
  <c r="L23" i="3"/>
  <c r="N23" i="3" s="1"/>
  <c r="G30" i="3"/>
  <c r="I30" i="3" s="1"/>
  <c r="K30" i="3"/>
  <c r="M30" i="3" s="1"/>
  <c r="L19" i="3"/>
  <c r="N19" i="3" s="1"/>
  <c r="H19" i="3"/>
  <c r="J19" i="3" s="1"/>
  <c r="H29" i="3"/>
  <c r="J29" i="3" s="1"/>
  <c r="L29" i="3"/>
  <c r="N29" i="3" s="1"/>
  <c r="L27" i="3"/>
  <c r="N27" i="3" s="1"/>
  <c r="H27" i="3"/>
  <c r="J27" i="3" s="1"/>
  <c r="H28" i="3"/>
  <c r="J28" i="3" s="1"/>
  <c r="L28" i="3"/>
  <c r="N28" i="3" s="1"/>
  <c r="K27" i="3"/>
  <c r="M27" i="3" s="1"/>
  <c r="G27" i="3"/>
  <c r="I27" i="3" s="1"/>
  <c r="K20" i="3"/>
  <c r="M20" i="3" s="1"/>
  <c r="G20" i="3"/>
  <c r="I20" i="3" s="1"/>
  <c r="G25" i="3"/>
  <c r="I25" i="3" s="1"/>
  <c r="K25" i="3"/>
  <c r="M25" i="3" s="1"/>
  <c r="L30" i="3"/>
  <c r="N30" i="3" s="1"/>
  <c r="H30" i="3"/>
  <c r="J30" i="3" s="1"/>
  <c r="K19" i="3"/>
  <c r="G19" i="3"/>
  <c r="I19" i="3" s="1"/>
  <c r="I18" i="3"/>
  <c r="H18" i="3"/>
  <c r="H31" i="3"/>
  <c r="J31" i="3" s="1"/>
  <c r="L31" i="3"/>
  <c r="N31" i="3" s="1"/>
  <c r="H25" i="3"/>
  <c r="J25" i="3" s="1"/>
  <c r="L25" i="3"/>
  <c r="N25" i="3" s="1"/>
  <c r="K23" i="3"/>
  <c r="M23" i="3" s="1"/>
  <c r="G23" i="3"/>
  <c r="I23" i="3" s="1"/>
  <c r="G21" i="3"/>
  <c r="I21" i="3" s="1"/>
  <c r="K21" i="3"/>
  <c r="M21" i="3" s="1"/>
  <c r="G31" i="3"/>
  <c r="I31" i="3" s="1"/>
  <c r="K31" i="3"/>
  <c r="M31" i="3" s="1"/>
  <c r="L22" i="3"/>
  <c r="N22" i="3" s="1"/>
  <c r="H22" i="3"/>
  <c r="J22" i="3" s="1"/>
  <c r="K29" i="3"/>
  <c r="M29" i="3" s="1"/>
  <c r="G29" i="3"/>
  <c r="I29" i="3" s="1"/>
  <c r="K15" i="1"/>
  <c r="N10" i="1"/>
  <c r="O10" i="1" s="1"/>
  <c r="K13" i="1"/>
  <c r="I16" i="1"/>
  <c r="K9" i="1"/>
  <c r="N20" i="1"/>
  <c r="O20" i="1" s="1"/>
  <c r="I13" i="1"/>
  <c r="L13" i="1" s="1"/>
  <c r="N13" i="1"/>
  <c r="Q13" i="1" s="1"/>
  <c r="N16" i="1"/>
  <c r="P16" i="1" s="1"/>
  <c r="N11" i="1"/>
  <c r="P11" i="1" s="1"/>
  <c r="I20" i="1"/>
  <c r="J14" i="1"/>
  <c r="N9" i="1"/>
  <c r="O9" i="1" s="1"/>
  <c r="K11" i="1"/>
  <c r="K20" i="1"/>
  <c r="J18" i="1"/>
  <c r="I10" i="1"/>
  <c r="J19" i="1"/>
  <c r="K19" i="1"/>
  <c r="N19" i="1"/>
  <c r="O19" i="1" s="1"/>
  <c r="J16" i="1"/>
  <c r="N18" i="1"/>
  <c r="P18" i="1" s="1"/>
  <c r="I7" i="1"/>
  <c r="K7" i="1"/>
  <c r="O7" i="1"/>
  <c r="Q7" i="1"/>
  <c r="P7" i="1"/>
  <c r="O17" i="1"/>
  <c r="P17" i="1"/>
  <c r="Q17" i="1"/>
  <c r="I18" i="1"/>
  <c r="J11" i="1"/>
  <c r="I9" i="1"/>
  <c r="J17" i="1"/>
  <c r="J7" i="1"/>
  <c r="N15" i="1"/>
  <c r="I14" i="1"/>
  <c r="N8" i="1"/>
  <c r="K17" i="1"/>
  <c r="I12" i="1"/>
  <c r="J8" i="1"/>
  <c r="L8" i="1" s="1"/>
  <c r="I17" i="1"/>
  <c r="K8" i="1"/>
  <c r="N14" i="1"/>
  <c r="K10" i="1"/>
  <c r="N12" i="1"/>
  <c r="J12" i="1"/>
  <c r="J15" i="1"/>
  <c r="L19" i="1" l="1"/>
  <c r="L15" i="1"/>
  <c r="L14" i="1"/>
  <c r="L20" i="1"/>
  <c r="L11" i="1"/>
  <c r="M19" i="3"/>
  <c r="M14" i="3" s="1"/>
  <c r="D22" i="5"/>
  <c r="E13" i="5"/>
  <c r="J18" i="3"/>
  <c r="J14" i="3" s="1"/>
  <c r="D13" i="5"/>
  <c r="N14" i="3"/>
  <c r="I14" i="3"/>
  <c r="E22" i="5"/>
  <c r="L9" i="1"/>
  <c r="L7" i="1"/>
  <c r="Q20" i="1"/>
  <c r="R20" i="1" s="1"/>
  <c r="L17" i="1"/>
  <c r="P10" i="1"/>
  <c r="P13" i="1"/>
  <c r="Q9" i="1"/>
  <c r="Q16" i="1"/>
  <c r="Q10" i="1"/>
  <c r="R10" i="1" s="1"/>
  <c r="O13" i="1"/>
  <c r="R13" i="1" s="1"/>
  <c r="O11" i="1"/>
  <c r="L16" i="1"/>
  <c r="O16" i="1"/>
  <c r="P19" i="1"/>
  <c r="P20" i="1"/>
  <c r="Q11" i="1"/>
  <c r="P9" i="1"/>
  <c r="L10" i="1"/>
  <c r="L18" i="1"/>
  <c r="O18" i="1"/>
  <c r="Q19" i="1"/>
  <c r="R19" i="1" s="1"/>
  <c r="Q18" i="1"/>
  <c r="R17" i="1"/>
  <c r="O15" i="1"/>
  <c r="P15" i="1"/>
  <c r="Q15" i="1"/>
  <c r="O14" i="1"/>
  <c r="Q14" i="1"/>
  <c r="P14" i="1"/>
  <c r="L12" i="1"/>
  <c r="Q12" i="1"/>
  <c r="P12" i="1"/>
  <c r="O12" i="1"/>
  <c r="P8" i="1"/>
  <c r="Q8" i="1"/>
  <c r="O8" i="1"/>
  <c r="R7" i="1"/>
  <c r="D4" i="3" l="1"/>
  <c r="L4" i="1"/>
  <c r="D3" i="2" s="1"/>
  <c r="D3" i="5" s="1"/>
  <c r="R9" i="1"/>
  <c r="D5" i="3"/>
  <c r="E17" i="5" s="1"/>
  <c r="R16" i="1"/>
  <c r="R11" i="1"/>
  <c r="R8" i="1"/>
  <c r="R4" i="1" s="1"/>
  <c r="D17" i="5"/>
  <c r="R18" i="1"/>
  <c r="R14" i="1"/>
  <c r="R15" i="1"/>
  <c r="R12" i="1"/>
  <c r="D4" i="2" l="1"/>
  <c r="E3" i="5" s="1"/>
  <c r="D9" i="2"/>
  <c r="D11" i="2"/>
  <c r="F3" i="2"/>
  <c r="F11" i="2" l="1"/>
  <c r="D5" i="5"/>
  <c r="F9" i="2"/>
  <c r="F4" i="2"/>
  <c r="E5" i="5" s="1"/>
  <c r="D10" i="2"/>
  <c r="D12" i="2"/>
  <c r="D13" i="2" l="1"/>
  <c r="F10" i="2"/>
  <c r="F12" i="2"/>
  <c r="D14" i="2" l="1"/>
  <c r="E8" i="5" s="1"/>
  <c r="D8" i="5"/>
  <c r="F13" i="2"/>
  <c r="I4" i="3"/>
  <c r="D28" i="5" s="1"/>
  <c r="I5" i="3"/>
  <c r="E28" i="5" s="1"/>
  <c r="G5" i="3"/>
  <c r="E26" i="5" s="1"/>
  <c r="G4" i="3"/>
  <c r="D26" i="5" s="1"/>
  <c r="F14" i="2" l="1"/>
  <c r="E10" i="5" s="1"/>
  <c r="D10" i="5"/>
  <c r="F5" i="3"/>
  <c r="E19" i="5" s="1"/>
  <c r="F4" i="3"/>
  <c r="D19" i="5" s="1"/>
</calcChain>
</file>

<file path=xl/sharedStrings.xml><?xml version="1.0" encoding="utf-8"?>
<sst xmlns="http://schemas.openxmlformats.org/spreadsheetml/2006/main" count="184" uniqueCount="118">
  <si>
    <t>A-B</t>
    <phoneticPr fontId="3"/>
  </si>
  <si>
    <t>a-b</t>
    <phoneticPr fontId="3"/>
  </si>
  <si>
    <t>calcd a</t>
    <phoneticPr fontId="3"/>
  </si>
  <si>
    <t>calcd b</t>
    <phoneticPr fontId="3"/>
  </si>
  <si>
    <t>-Δcalc</t>
    <phoneticPr fontId="2"/>
  </si>
  <si>
    <t>correct CP3</t>
    <phoneticPr fontId="3"/>
  </si>
  <si>
    <t xml:space="preserve">incorrect CP3 </t>
    <phoneticPr fontId="3"/>
  </si>
  <si>
    <t xml:space="preserve">correct average values = correct avg </t>
  </si>
  <si>
    <t>provided</t>
  </si>
  <si>
    <t xml:space="preserve">incorrect average values = incorrect avg </t>
  </si>
  <si>
    <t xml:space="preserve">correct standard deviation = correct σ </t>
  </si>
  <si>
    <t>incorrect standard deviation = correct σ</t>
  </si>
  <si>
    <t>= 1-NORM.DIST(correct CP3 score, correct avg, correct σ, TRUE)</t>
    <phoneticPr fontId="2"/>
  </si>
  <si>
    <t>= 1-NORM.DIST(incorrect CP3 score, incorrect avg, incorrect σ, TRUE)</t>
    <phoneticPr fontId="2"/>
  </si>
  <si>
    <t>= 1-NORM.DIST(correct CP3 score, incorrect avg, incorrect σ, TRUE)</t>
    <phoneticPr fontId="2"/>
  </si>
  <si>
    <t>= 1-NORM.DIST(incorrect CP3 score, correct avg, correct σ, TRUE)</t>
    <phoneticPr fontId="2"/>
  </si>
  <si>
    <t>CP3 probability for correct</t>
  </si>
  <si>
    <t>CP3 probability for incorrect</t>
  </si>
  <si>
    <t>correct</t>
    <phoneticPr fontId="3"/>
  </si>
  <si>
    <t>incorrect</t>
    <phoneticPr fontId="3"/>
  </si>
  <si>
    <r>
      <t>Δ</t>
    </r>
    <r>
      <rPr>
        <vertAlign val="subscript"/>
        <sz val="11"/>
        <rFont val="Arial"/>
        <family val="2"/>
      </rPr>
      <t>exp</t>
    </r>
    <phoneticPr fontId="3"/>
  </si>
  <si>
    <r>
      <t>Δ</t>
    </r>
    <r>
      <rPr>
        <vertAlign val="subscript"/>
        <sz val="11"/>
        <rFont val="Arial"/>
        <family val="2"/>
      </rPr>
      <t>calc</t>
    </r>
    <phoneticPr fontId="3"/>
  </si>
  <si>
    <r>
      <t>Δ</t>
    </r>
    <r>
      <rPr>
        <vertAlign val="subscript"/>
        <sz val="11"/>
        <rFont val="Arial"/>
        <family val="2"/>
      </rPr>
      <t>calc</t>
    </r>
    <r>
      <rPr>
        <sz val="11"/>
        <rFont val="Arial"/>
        <family val="2"/>
      </rPr>
      <t>/Δ</t>
    </r>
    <r>
      <rPr>
        <vertAlign val="subscript"/>
        <sz val="11"/>
        <rFont val="Arial"/>
        <family val="2"/>
      </rPr>
      <t>exp</t>
    </r>
  </si>
  <si>
    <r>
      <t>Δ</t>
    </r>
    <r>
      <rPr>
        <vertAlign val="subscript"/>
        <sz val="11"/>
        <rFont val="Arial"/>
        <family val="2"/>
      </rPr>
      <t>exp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>/Δ</t>
    </r>
    <r>
      <rPr>
        <vertAlign val="subscript"/>
        <sz val="11"/>
        <rFont val="Arial"/>
        <family val="2"/>
      </rPr>
      <t>calc</t>
    </r>
  </si>
  <si>
    <r>
      <t>Δ</t>
    </r>
    <r>
      <rPr>
        <vertAlign val="subscript"/>
        <sz val="11"/>
        <rFont val="Arial"/>
        <family val="2"/>
      </rPr>
      <t>exp</t>
    </r>
    <r>
      <rPr>
        <sz val="11"/>
        <rFont val="Arial"/>
        <family val="2"/>
      </rPr>
      <t>*Δ</t>
    </r>
    <r>
      <rPr>
        <vertAlign val="subscript"/>
        <sz val="11"/>
        <rFont val="Arial"/>
        <family val="2"/>
      </rPr>
      <t>calc</t>
    </r>
    <phoneticPr fontId="2"/>
  </si>
  <si>
    <r>
      <rPr>
        <i/>
        <sz val="11"/>
        <rFont val="Arial"/>
        <family val="2"/>
      </rPr>
      <t>f</t>
    </r>
    <r>
      <rPr>
        <vertAlign val="subscript"/>
        <sz val="11"/>
        <rFont val="Arial"/>
        <family val="2"/>
      </rPr>
      <t>3(</t>
    </r>
    <r>
      <rPr>
        <sz val="11"/>
        <rFont val="Arial"/>
        <family val="2"/>
      </rPr>
      <t>Δ</t>
    </r>
    <r>
      <rPr>
        <vertAlign val="subscript"/>
        <sz val="11"/>
        <rFont val="Arial"/>
        <family val="2"/>
      </rPr>
      <t>exp</t>
    </r>
    <r>
      <rPr>
        <sz val="11"/>
        <rFont val="Arial"/>
        <family val="2"/>
      </rPr>
      <t>,Δ</t>
    </r>
    <r>
      <rPr>
        <vertAlign val="subscript"/>
        <sz val="11"/>
        <rFont val="Arial"/>
        <family val="2"/>
      </rPr>
      <t>calc</t>
    </r>
    <r>
      <rPr>
        <sz val="11"/>
        <rFont val="Arial"/>
        <family val="2"/>
      </rPr>
      <t>)</t>
    </r>
    <phoneticPr fontId="3"/>
  </si>
  <si>
    <r>
      <t>–Δ</t>
    </r>
    <r>
      <rPr>
        <vertAlign val="subscript"/>
        <sz val="11"/>
        <rFont val="Arial"/>
        <family val="2"/>
      </rPr>
      <t>calc</t>
    </r>
    <r>
      <rPr>
        <sz val="11"/>
        <rFont val="Arial"/>
        <family val="2"/>
      </rPr>
      <t>/Δ</t>
    </r>
    <r>
      <rPr>
        <vertAlign val="subscript"/>
        <sz val="11"/>
        <rFont val="Arial"/>
        <family val="2"/>
      </rPr>
      <t>exp</t>
    </r>
    <phoneticPr fontId="2"/>
  </si>
  <si>
    <r>
      <t>Δ</t>
    </r>
    <r>
      <rPr>
        <vertAlign val="subscript"/>
        <sz val="11"/>
        <rFont val="Arial"/>
        <family val="2"/>
      </rPr>
      <t>exp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>/(–Δ</t>
    </r>
    <r>
      <rPr>
        <vertAlign val="subscript"/>
        <sz val="11"/>
        <rFont val="Arial"/>
        <family val="2"/>
      </rPr>
      <t>calc</t>
    </r>
    <r>
      <rPr>
        <sz val="11"/>
        <rFont val="Arial"/>
        <family val="2"/>
      </rPr>
      <t>)</t>
    </r>
    <phoneticPr fontId="2"/>
  </si>
  <si>
    <r>
      <t>Δ</t>
    </r>
    <r>
      <rPr>
        <vertAlign val="subscript"/>
        <sz val="11"/>
        <rFont val="Arial"/>
        <family val="2"/>
      </rPr>
      <t>exp</t>
    </r>
    <r>
      <rPr>
        <sz val="11"/>
        <rFont val="Arial"/>
        <family val="2"/>
      </rPr>
      <t>´(–Δ</t>
    </r>
    <r>
      <rPr>
        <vertAlign val="subscript"/>
        <sz val="11"/>
        <rFont val="Arial"/>
        <family val="2"/>
      </rPr>
      <t>calc</t>
    </r>
    <r>
      <rPr>
        <sz val="11"/>
        <rFont val="Arial"/>
        <family val="2"/>
      </rPr>
      <t>)</t>
    </r>
    <phoneticPr fontId="3"/>
  </si>
  <si>
    <r>
      <rPr>
        <i/>
        <sz val="11"/>
        <rFont val="Arial"/>
        <family val="2"/>
      </rPr>
      <t>f</t>
    </r>
    <r>
      <rPr>
        <vertAlign val="subscript"/>
        <sz val="11"/>
        <rFont val="Arial"/>
        <family val="2"/>
      </rPr>
      <t>3(</t>
    </r>
    <r>
      <rPr>
        <sz val="11"/>
        <rFont val="Arial"/>
        <family val="2"/>
      </rPr>
      <t>Δ</t>
    </r>
    <r>
      <rPr>
        <vertAlign val="subscript"/>
        <sz val="11"/>
        <rFont val="Arial"/>
        <family val="2"/>
      </rPr>
      <t>exp</t>
    </r>
    <r>
      <rPr>
        <sz val="11"/>
        <rFont val="Arial"/>
        <family val="2"/>
      </rPr>
      <t>,-Δ</t>
    </r>
    <r>
      <rPr>
        <vertAlign val="subscript"/>
        <sz val="11"/>
        <rFont val="Arial"/>
        <family val="2"/>
      </rPr>
      <t>calc</t>
    </r>
    <r>
      <rPr>
        <sz val="11"/>
        <rFont val="Arial"/>
        <family val="2"/>
      </rPr>
      <t>)</t>
    </r>
    <phoneticPr fontId="3"/>
  </si>
  <si>
    <r>
      <rPr>
        <vertAlign val="superscript"/>
        <sz val="11"/>
        <rFont val="Arial"/>
        <family val="2"/>
      </rPr>
      <t>13</t>
    </r>
    <r>
      <rPr>
        <sz val="11"/>
        <rFont val="Arial"/>
        <family val="2"/>
      </rPr>
      <t>C</t>
    </r>
    <phoneticPr fontId="2"/>
  </si>
  <si>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>H</t>
    </r>
    <phoneticPr fontId="2"/>
  </si>
  <si>
    <r>
      <rPr>
        <vertAlign val="superscript"/>
        <sz val="11"/>
        <rFont val="Arial"/>
        <family val="2"/>
      </rPr>
      <t>13</t>
    </r>
    <r>
      <rPr>
        <sz val="11"/>
        <rFont val="Arial"/>
        <family val="2"/>
      </rPr>
      <t>C+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>H</t>
    </r>
    <phoneticPr fontId="2"/>
  </si>
  <si>
    <r>
      <t xml:space="preserve"> =Σ(f</t>
    </r>
    <r>
      <rPr>
        <vertAlign val="subscript"/>
        <sz val="11"/>
        <color rgb="FFFF0000"/>
        <rFont val="Arial"/>
        <family val="2"/>
      </rPr>
      <t>2</t>
    </r>
    <r>
      <rPr>
        <sz val="11"/>
        <color rgb="FFFF0000"/>
        <rFont val="Arial"/>
        <family val="2"/>
      </rPr>
      <t>Δ</t>
    </r>
    <r>
      <rPr>
        <vertAlign val="subscript"/>
        <sz val="11"/>
        <color rgb="FFFF0000"/>
        <rFont val="Arial"/>
        <family val="2"/>
      </rPr>
      <t>exp</t>
    </r>
    <r>
      <rPr>
        <sz val="11"/>
        <color rgb="FFFF0000"/>
        <rFont val="Arial"/>
        <family val="2"/>
      </rPr>
      <t>,Δ</t>
    </r>
    <r>
      <rPr>
        <vertAlign val="subscript"/>
        <sz val="11"/>
        <color rgb="FFFF0000"/>
        <rFont val="Arial"/>
        <family val="2"/>
      </rPr>
      <t>calc</t>
    </r>
    <r>
      <rPr>
        <sz val="11"/>
        <color rgb="FFFF0000"/>
        <rFont val="Arial"/>
        <family val="2"/>
      </rPr>
      <t>)/Σ(Δexp)</t>
    </r>
    <r>
      <rPr>
        <vertAlign val="superscript"/>
        <sz val="11"/>
        <color rgb="FFFF0000"/>
        <rFont val="Arial"/>
        <family val="2"/>
      </rPr>
      <t>2</t>
    </r>
    <phoneticPr fontId="2"/>
  </si>
  <si>
    <r>
      <t xml:space="preserve">  =Σ(f</t>
    </r>
    <r>
      <rPr>
        <vertAlign val="subscript"/>
        <sz val="11"/>
        <color rgb="FFFF0000"/>
        <rFont val="Arial"/>
        <family val="2"/>
      </rPr>
      <t>2</t>
    </r>
    <r>
      <rPr>
        <sz val="11"/>
        <color rgb="FFFF0000"/>
        <rFont val="Arial"/>
        <family val="2"/>
      </rPr>
      <t>Δexp,(-Δ</t>
    </r>
    <r>
      <rPr>
        <vertAlign val="subscript"/>
        <sz val="11"/>
        <color rgb="FFFF0000"/>
        <rFont val="Arial"/>
        <family val="2"/>
      </rPr>
      <t>calc</t>
    </r>
    <r>
      <rPr>
        <sz val="11"/>
        <color rgb="FFFF0000"/>
        <rFont val="Arial"/>
        <family val="2"/>
      </rPr>
      <t>))/Σ(Δexp)</t>
    </r>
    <r>
      <rPr>
        <vertAlign val="superscript"/>
        <sz val="11"/>
        <color rgb="FFFF0000"/>
        <rFont val="Arial"/>
        <family val="2"/>
      </rPr>
      <t>2</t>
    </r>
    <phoneticPr fontId="2"/>
  </si>
  <si>
    <r>
      <rPr>
        <i/>
        <sz val="11"/>
        <rFont val="Arial"/>
        <family val="2"/>
      </rPr>
      <t>P</t>
    </r>
    <r>
      <rPr>
        <sz val="11"/>
        <rFont val="Arial"/>
        <family val="2"/>
      </rPr>
      <t>(</t>
    </r>
    <r>
      <rPr>
        <i/>
        <sz val="11"/>
        <rFont val="Arial"/>
        <family val="2"/>
      </rPr>
      <t>R</t>
    </r>
    <r>
      <rPr>
        <i/>
        <vertAlign val="subscript"/>
        <sz val="11"/>
        <rFont val="Arial"/>
        <family val="2"/>
      </rPr>
      <t>1</t>
    </r>
    <r>
      <rPr>
        <sz val="11"/>
        <rFont val="Microsoft JhengHei"/>
        <family val="2"/>
      </rPr>
      <t>│</t>
    </r>
    <r>
      <rPr>
        <i/>
        <sz val="11"/>
        <rFont val="Arial"/>
        <family val="2"/>
      </rPr>
      <t>AC</t>
    </r>
    <r>
      <rPr>
        <i/>
        <vertAlign val="subscript"/>
        <sz val="11"/>
        <rFont val="Arial"/>
        <family val="2"/>
      </rPr>
      <t>1</t>
    </r>
    <r>
      <rPr>
        <sz val="11"/>
        <rFont val="Arial"/>
        <family val="2"/>
      </rPr>
      <t>)</t>
    </r>
    <phoneticPr fontId="2"/>
  </si>
  <si>
    <r>
      <rPr>
        <i/>
        <sz val="11"/>
        <rFont val="Arial"/>
        <family val="2"/>
      </rPr>
      <t>P</t>
    </r>
    <r>
      <rPr>
        <sz val="11"/>
        <rFont val="Arial"/>
        <family val="2"/>
      </rPr>
      <t>(</t>
    </r>
    <r>
      <rPr>
        <i/>
        <sz val="11"/>
        <rFont val="Arial"/>
        <family val="2"/>
      </rPr>
      <t>R</t>
    </r>
    <r>
      <rPr>
        <i/>
        <vertAlign val="subscript"/>
        <sz val="11"/>
        <rFont val="Arial"/>
        <family val="2"/>
      </rPr>
      <t>2</t>
    </r>
    <r>
      <rPr>
        <sz val="11"/>
        <rFont val="Microsoft JhengHei"/>
        <family val="2"/>
      </rPr>
      <t>│</t>
    </r>
    <r>
      <rPr>
        <i/>
        <sz val="11"/>
        <rFont val="Arial"/>
        <family val="2"/>
      </rPr>
      <t>AC</t>
    </r>
    <r>
      <rPr>
        <i/>
        <vertAlign val="subscript"/>
        <sz val="11"/>
        <rFont val="Arial"/>
        <family val="2"/>
      </rPr>
      <t>1</t>
    </r>
    <r>
      <rPr>
        <sz val="11"/>
        <rFont val="Arial"/>
        <family val="2"/>
      </rPr>
      <t>)</t>
    </r>
  </si>
  <si>
    <r>
      <rPr>
        <i/>
        <sz val="11"/>
        <rFont val="Arial"/>
        <family val="2"/>
      </rPr>
      <t>P</t>
    </r>
    <r>
      <rPr>
        <sz val="11"/>
        <rFont val="Arial"/>
        <family val="2"/>
      </rPr>
      <t>(</t>
    </r>
    <r>
      <rPr>
        <i/>
        <sz val="11"/>
        <rFont val="Arial"/>
        <family val="2"/>
      </rPr>
      <t>R</t>
    </r>
    <r>
      <rPr>
        <i/>
        <vertAlign val="subscript"/>
        <sz val="11"/>
        <rFont val="Arial"/>
        <family val="2"/>
      </rPr>
      <t>1</t>
    </r>
    <r>
      <rPr>
        <sz val="11"/>
        <rFont val="Microsoft JhengHei"/>
        <family val="2"/>
      </rPr>
      <t>│</t>
    </r>
    <r>
      <rPr>
        <i/>
        <sz val="11"/>
        <rFont val="Arial"/>
        <family val="2"/>
      </rPr>
      <t>AC</t>
    </r>
    <r>
      <rPr>
        <i/>
        <vertAlign val="subscript"/>
        <sz val="11"/>
        <rFont val="Arial"/>
        <family val="2"/>
      </rPr>
      <t>2</t>
    </r>
    <r>
      <rPr>
        <sz val="11"/>
        <rFont val="Arial"/>
        <family val="2"/>
      </rPr>
      <t>)</t>
    </r>
  </si>
  <si>
    <r>
      <rPr>
        <i/>
        <sz val="11"/>
        <rFont val="Arial"/>
        <family val="2"/>
      </rPr>
      <t>P</t>
    </r>
    <r>
      <rPr>
        <sz val="11"/>
        <rFont val="Arial"/>
        <family val="2"/>
      </rPr>
      <t>(</t>
    </r>
    <r>
      <rPr>
        <i/>
        <sz val="11"/>
        <rFont val="Arial"/>
        <family val="2"/>
      </rPr>
      <t>R</t>
    </r>
    <r>
      <rPr>
        <i/>
        <vertAlign val="subscript"/>
        <sz val="11"/>
        <rFont val="Arial"/>
        <family val="2"/>
      </rPr>
      <t>2</t>
    </r>
    <r>
      <rPr>
        <sz val="11"/>
        <rFont val="Microsoft JhengHei"/>
        <family val="2"/>
      </rPr>
      <t>│</t>
    </r>
    <r>
      <rPr>
        <i/>
        <sz val="11"/>
        <rFont val="Arial"/>
        <family val="2"/>
      </rPr>
      <t>AC</t>
    </r>
    <r>
      <rPr>
        <i/>
        <vertAlign val="subscript"/>
        <sz val="11"/>
        <rFont val="Arial"/>
        <family val="2"/>
      </rPr>
      <t>2</t>
    </r>
    <r>
      <rPr>
        <sz val="11"/>
        <rFont val="Arial"/>
        <family val="2"/>
      </rPr>
      <t>)</t>
    </r>
  </si>
  <si>
    <r>
      <rPr>
        <i/>
        <sz val="11"/>
        <color theme="1"/>
        <rFont val="Arial"/>
        <family val="2"/>
      </rPr>
      <t>P</t>
    </r>
    <r>
      <rPr>
        <sz val="11"/>
        <color theme="1"/>
        <rFont val="Arial"/>
        <family val="2"/>
      </rPr>
      <t>(R</t>
    </r>
    <r>
      <rPr>
        <vertAlign val="subscript"/>
        <sz val="11"/>
        <color theme="1"/>
        <rFont val="Arial"/>
        <family val="2"/>
      </rPr>
      <t>1</t>
    </r>
    <r>
      <rPr>
        <sz val="11"/>
        <color theme="1"/>
        <rFont val="Microsoft JhengHei"/>
        <family val="1"/>
      </rPr>
      <t>│</t>
    </r>
    <r>
      <rPr>
        <sz val="11"/>
        <color theme="1"/>
        <rFont val="Arial"/>
        <family val="2"/>
      </rPr>
      <t>AC</t>
    </r>
    <r>
      <rPr>
        <vertAlign val="subscript"/>
        <sz val="11"/>
        <color theme="1"/>
        <rFont val="Arial"/>
        <family val="2"/>
      </rPr>
      <t>1</t>
    </r>
    <r>
      <rPr>
        <sz val="11"/>
        <color theme="1"/>
        <rFont val="Arial"/>
        <family val="2"/>
      </rPr>
      <t>)</t>
    </r>
    <r>
      <rPr>
        <i/>
        <sz val="11"/>
        <color theme="1"/>
        <rFont val="Arial"/>
        <family val="2"/>
      </rPr>
      <t>P</t>
    </r>
    <r>
      <rPr>
        <sz val="11"/>
        <color theme="1"/>
        <rFont val="Arial"/>
        <family val="2"/>
      </rPr>
      <t>(R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Microsoft JhengHei"/>
        <family val="1"/>
      </rPr>
      <t>│</t>
    </r>
    <r>
      <rPr>
        <sz val="11"/>
        <color theme="1"/>
        <rFont val="Arial"/>
        <family val="2"/>
      </rPr>
      <t>AC</t>
    </r>
    <r>
      <rPr>
        <vertAlign val="subscript"/>
        <sz val="11"/>
        <color theme="1"/>
        <rFont val="Arial"/>
        <family val="2"/>
      </rPr>
      <t>1</t>
    </r>
    <r>
      <rPr>
        <sz val="11"/>
        <color theme="1"/>
        <rFont val="Arial"/>
        <family val="2"/>
      </rPr>
      <t>)/{</t>
    </r>
    <r>
      <rPr>
        <i/>
        <sz val="11"/>
        <color theme="1"/>
        <rFont val="Arial"/>
        <family val="2"/>
      </rPr>
      <t>P</t>
    </r>
    <r>
      <rPr>
        <sz val="11"/>
        <color theme="1"/>
        <rFont val="Arial"/>
        <family val="2"/>
      </rPr>
      <t>(R</t>
    </r>
    <r>
      <rPr>
        <vertAlign val="subscript"/>
        <sz val="11"/>
        <color theme="1"/>
        <rFont val="Arial"/>
        <family val="2"/>
      </rPr>
      <t>1</t>
    </r>
    <r>
      <rPr>
        <sz val="11"/>
        <color theme="1"/>
        <rFont val="Microsoft JhengHei"/>
        <family val="1"/>
      </rPr>
      <t>│</t>
    </r>
    <r>
      <rPr>
        <sz val="11"/>
        <color theme="1"/>
        <rFont val="Arial"/>
        <family val="2"/>
      </rPr>
      <t>AC</t>
    </r>
    <r>
      <rPr>
        <vertAlign val="subscript"/>
        <sz val="11"/>
        <color theme="1"/>
        <rFont val="Arial"/>
        <family val="2"/>
      </rPr>
      <t>1</t>
    </r>
    <r>
      <rPr>
        <sz val="11"/>
        <color theme="1"/>
        <rFont val="Arial"/>
        <family val="2"/>
      </rPr>
      <t>)</t>
    </r>
    <r>
      <rPr>
        <i/>
        <sz val="11"/>
        <color theme="1"/>
        <rFont val="Arial"/>
        <family val="2"/>
      </rPr>
      <t>P</t>
    </r>
    <r>
      <rPr>
        <sz val="11"/>
        <color theme="1"/>
        <rFont val="Arial"/>
        <family val="2"/>
      </rPr>
      <t>(R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Microsoft JhengHei"/>
        <family val="1"/>
      </rPr>
      <t>│</t>
    </r>
    <r>
      <rPr>
        <sz val="11"/>
        <color theme="1"/>
        <rFont val="Arial"/>
        <family val="2"/>
      </rPr>
      <t>AC</t>
    </r>
    <r>
      <rPr>
        <vertAlign val="subscript"/>
        <sz val="11"/>
        <color theme="1"/>
        <rFont val="Arial"/>
        <family val="2"/>
      </rPr>
      <t>1</t>
    </r>
    <r>
      <rPr>
        <sz val="11"/>
        <color theme="1"/>
        <rFont val="Arial"/>
        <family val="2"/>
      </rPr>
      <t>)+</t>
    </r>
    <r>
      <rPr>
        <i/>
        <sz val="11"/>
        <color theme="1"/>
        <rFont val="Arial"/>
        <family val="2"/>
      </rPr>
      <t>P</t>
    </r>
    <r>
      <rPr>
        <sz val="11"/>
        <color theme="1"/>
        <rFont val="Arial"/>
        <family val="2"/>
      </rPr>
      <t>(R</t>
    </r>
    <r>
      <rPr>
        <vertAlign val="subscript"/>
        <sz val="11"/>
        <color theme="1"/>
        <rFont val="Arial"/>
        <family val="2"/>
      </rPr>
      <t>1</t>
    </r>
    <r>
      <rPr>
        <sz val="11"/>
        <color theme="1"/>
        <rFont val="Microsoft JhengHei"/>
        <family val="1"/>
      </rPr>
      <t>│</t>
    </r>
    <r>
      <rPr>
        <sz val="11"/>
        <color theme="1"/>
        <rFont val="Arial"/>
        <family val="2"/>
      </rPr>
      <t>AC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)</t>
    </r>
    <r>
      <rPr>
        <i/>
        <sz val="11"/>
        <color theme="1"/>
        <rFont val="Arial"/>
        <family val="2"/>
      </rPr>
      <t>P</t>
    </r>
    <r>
      <rPr>
        <sz val="11"/>
        <color theme="1"/>
        <rFont val="Arial"/>
        <family val="2"/>
      </rPr>
      <t>(R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Microsoft JhengHei"/>
        <family val="1"/>
      </rPr>
      <t>│</t>
    </r>
    <r>
      <rPr>
        <sz val="11"/>
        <color theme="1"/>
        <rFont val="Arial"/>
        <family val="2"/>
      </rPr>
      <t>AC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)}*100</t>
    </r>
    <phoneticPr fontId="2"/>
  </si>
  <si>
    <r>
      <rPr>
        <i/>
        <sz val="11"/>
        <color theme="1"/>
        <rFont val="Arial"/>
        <family val="2"/>
      </rPr>
      <t>P</t>
    </r>
    <r>
      <rPr>
        <sz val="11"/>
        <color theme="1"/>
        <rFont val="Arial"/>
        <family val="2"/>
      </rPr>
      <t>(R</t>
    </r>
    <r>
      <rPr>
        <vertAlign val="subscript"/>
        <sz val="11"/>
        <color theme="1"/>
        <rFont val="Arial"/>
        <family val="2"/>
      </rPr>
      <t>1</t>
    </r>
    <r>
      <rPr>
        <sz val="11"/>
        <color theme="1"/>
        <rFont val="Microsoft JhengHei"/>
        <family val="1"/>
      </rPr>
      <t>│</t>
    </r>
    <r>
      <rPr>
        <sz val="11"/>
        <color theme="1"/>
        <rFont val="Arial"/>
        <family val="2"/>
      </rPr>
      <t>AC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)</t>
    </r>
    <r>
      <rPr>
        <i/>
        <sz val="11"/>
        <color theme="1"/>
        <rFont val="Arial"/>
        <family val="2"/>
      </rPr>
      <t>P</t>
    </r>
    <r>
      <rPr>
        <sz val="11"/>
        <color theme="1"/>
        <rFont val="Arial"/>
        <family val="2"/>
      </rPr>
      <t>(R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Microsoft JhengHei"/>
        <family val="1"/>
      </rPr>
      <t>│</t>
    </r>
    <r>
      <rPr>
        <sz val="11"/>
        <color theme="1"/>
        <rFont val="Arial"/>
        <family val="2"/>
      </rPr>
      <t>AC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)/{</t>
    </r>
    <r>
      <rPr>
        <i/>
        <sz val="11"/>
        <color theme="1"/>
        <rFont val="Arial"/>
        <family val="2"/>
      </rPr>
      <t>P</t>
    </r>
    <r>
      <rPr>
        <sz val="11"/>
        <color theme="1"/>
        <rFont val="Arial"/>
        <family val="2"/>
      </rPr>
      <t>(R</t>
    </r>
    <r>
      <rPr>
        <vertAlign val="subscript"/>
        <sz val="11"/>
        <color theme="1"/>
        <rFont val="Arial"/>
        <family val="2"/>
      </rPr>
      <t>1</t>
    </r>
    <r>
      <rPr>
        <sz val="11"/>
        <color theme="1"/>
        <rFont val="Microsoft JhengHei"/>
        <family val="1"/>
      </rPr>
      <t>│</t>
    </r>
    <r>
      <rPr>
        <sz val="11"/>
        <color theme="1"/>
        <rFont val="Arial"/>
        <family val="2"/>
      </rPr>
      <t>AC</t>
    </r>
    <r>
      <rPr>
        <vertAlign val="subscript"/>
        <sz val="11"/>
        <color theme="1"/>
        <rFont val="Arial"/>
        <family val="2"/>
      </rPr>
      <t>1</t>
    </r>
    <r>
      <rPr>
        <sz val="11"/>
        <color theme="1"/>
        <rFont val="Arial"/>
        <family val="2"/>
      </rPr>
      <t>)</t>
    </r>
    <r>
      <rPr>
        <i/>
        <sz val="11"/>
        <color theme="1"/>
        <rFont val="Arial"/>
        <family val="2"/>
      </rPr>
      <t>P</t>
    </r>
    <r>
      <rPr>
        <sz val="11"/>
        <color theme="1"/>
        <rFont val="Arial"/>
        <family val="2"/>
      </rPr>
      <t>(R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Microsoft JhengHei"/>
        <family val="1"/>
      </rPr>
      <t>│</t>
    </r>
    <r>
      <rPr>
        <sz val="11"/>
        <color theme="1"/>
        <rFont val="Arial"/>
        <family val="2"/>
      </rPr>
      <t>AC</t>
    </r>
    <r>
      <rPr>
        <vertAlign val="subscript"/>
        <sz val="11"/>
        <color theme="1"/>
        <rFont val="Arial"/>
        <family val="2"/>
      </rPr>
      <t>1</t>
    </r>
    <r>
      <rPr>
        <sz val="11"/>
        <color theme="1"/>
        <rFont val="Arial"/>
        <family val="2"/>
      </rPr>
      <t>)+</t>
    </r>
    <r>
      <rPr>
        <i/>
        <sz val="11"/>
        <color theme="1"/>
        <rFont val="Arial"/>
        <family val="2"/>
      </rPr>
      <t>P</t>
    </r>
    <r>
      <rPr>
        <sz val="11"/>
        <color theme="1"/>
        <rFont val="Arial"/>
        <family val="2"/>
      </rPr>
      <t>(R</t>
    </r>
    <r>
      <rPr>
        <vertAlign val="subscript"/>
        <sz val="11"/>
        <color theme="1"/>
        <rFont val="Arial"/>
        <family val="2"/>
      </rPr>
      <t>1</t>
    </r>
    <r>
      <rPr>
        <sz val="11"/>
        <color theme="1"/>
        <rFont val="Microsoft JhengHei"/>
        <family val="1"/>
      </rPr>
      <t>│</t>
    </r>
    <r>
      <rPr>
        <sz val="11"/>
        <color theme="1"/>
        <rFont val="Arial"/>
        <family val="2"/>
      </rPr>
      <t>AC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)</t>
    </r>
    <r>
      <rPr>
        <i/>
        <sz val="11"/>
        <color theme="1"/>
        <rFont val="Arial"/>
        <family val="2"/>
      </rPr>
      <t>P</t>
    </r>
    <r>
      <rPr>
        <sz val="11"/>
        <color theme="1"/>
        <rFont val="Arial"/>
        <family val="2"/>
      </rPr>
      <t>(R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Microsoft JhengHei"/>
        <family val="1"/>
      </rPr>
      <t>│</t>
    </r>
    <r>
      <rPr>
        <sz val="11"/>
        <color theme="1"/>
        <rFont val="Arial"/>
        <family val="2"/>
      </rPr>
      <t>AC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)}*100</t>
    </r>
    <phoneticPr fontId="2"/>
  </si>
  <si>
    <t>calc (isomer b)</t>
    <phoneticPr fontId="2"/>
  </si>
  <si>
    <t>supposing isomer A</t>
    <phoneticPr fontId="2"/>
  </si>
  <si>
    <t>deviation^2</t>
    <phoneticPr fontId="2"/>
  </si>
  <si>
    <t>calc (isomer a)</t>
    <phoneticPr fontId="2"/>
  </si>
  <si>
    <t>standard deviation</t>
    <phoneticPr fontId="2"/>
  </si>
  <si>
    <t>freedom</t>
    <phoneticPr fontId="2"/>
  </si>
  <si>
    <t>position</t>
    <phoneticPr fontId="2"/>
  </si>
  <si>
    <t>supposing isomer B</t>
    <phoneticPr fontId="2"/>
  </si>
  <si>
    <t>Isomer a</t>
    <phoneticPr fontId="2"/>
  </si>
  <si>
    <t>isomer b</t>
    <phoneticPr fontId="2"/>
  </si>
  <si>
    <t>C-2</t>
  </si>
  <si>
    <t>C-3</t>
  </si>
  <si>
    <t>C-4</t>
  </si>
  <si>
    <t>H-5</t>
  </si>
  <si>
    <t>C-5</t>
  </si>
  <si>
    <t>C-6</t>
  </si>
  <si>
    <t>C-7</t>
  </si>
  <si>
    <t>C-8</t>
  </si>
  <si>
    <t>correct</t>
    <phoneticPr fontId="2"/>
  </si>
  <si>
    <t>incorrect</t>
    <phoneticPr fontId="2"/>
  </si>
  <si>
    <t>calc isomer a</t>
    <phoneticPr fontId="2"/>
  </si>
  <si>
    <t>calc isomer b</t>
    <phoneticPr fontId="2"/>
  </si>
  <si>
    <t>RMSD (ppm) for isomer B</t>
    <phoneticPr fontId="2"/>
  </si>
  <si>
    <r>
      <t>position</t>
    </r>
    <r>
      <rPr>
        <sz val="11"/>
        <color theme="1"/>
        <rFont val="ＭＳ Ｐゴシック"/>
        <family val="2"/>
        <charset val="128"/>
      </rPr>
      <t>の列を</t>
    </r>
    <r>
      <rPr>
        <sz val="11"/>
        <color theme="1"/>
        <rFont val="Arial"/>
        <family val="2"/>
      </rPr>
      <t>null</t>
    </r>
    <r>
      <rPr>
        <sz val="11"/>
        <color theme="1"/>
        <rFont val="ＭＳ Ｐゴシック"/>
        <family val="2"/>
        <charset val="128"/>
      </rPr>
      <t>関数によってデータ数の認識に使用しているため必ず入力する。データがないカラムには数値を入れない。RMSD値が正しく反映されなくなる。</t>
    </r>
    <rPh sb="9" eb="10">
      <t>レツ</t>
    </rPh>
    <rPh sb="15" eb="17">
      <t>カンスウ</t>
    </rPh>
    <rPh sb="24" eb="25">
      <t>スウ</t>
    </rPh>
    <rPh sb="26" eb="28">
      <t>ニンシキ</t>
    </rPh>
    <rPh sb="29" eb="31">
      <t>シヨウ</t>
    </rPh>
    <rPh sb="37" eb="38">
      <t>カナラ</t>
    </rPh>
    <rPh sb="39" eb="41">
      <t>ニュウリョク</t>
    </rPh>
    <rPh sb="55" eb="57">
      <t>スウチ</t>
    </rPh>
    <rPh sb="58" eb="59">
      <t>イ</t>
    </rPh>
    <rPh sb="67" eb="68">
      <t>チ</t>
    </rPh>
    <rPh sb="69" eb="70">
      <t>タダ</t>
    </rPh>
    <rPh sb="72" eb="74">
      <t>ハンエイ</t>
    </rPh>
    <phoneticPr fontId="2"/>
  </si>
  <si>
    <r>
      <rPr>
        <vertAlign val="superscript"/>
        <sz val="11"/>
        <color theme="1"/>
        <rFont val="Arial"/>
        <family val="2"/>
      </rPr>
      <t>13</t>
    </r>
    <r>
      <rPr>
        <sz val="11"/>
        <color theme="1"/>
        <rFont val="Arial"/>
        <family val="2"/>
        <charset val="128"/>
      </rPr>
      <t>C</t>
    </r>
    <phoneticPr fontId="2"/>
  </si>
  <si>
    <r>
      <rPr>
        <vertAlign val="superscript"/>
        <sz val="11"/>
        <color theme="1"/>
        <rFont val="Arial"/>
        <family val="2"/>
      </rPr>
      <t>1</t>
    </r>
    <r>
      <rPr>
        <sz val="11"/>
        <color theme="1"/>
        <rFont val="Arial"/>
        <family val="2"/>
        <charset val="128"/>
      </rPr>
      <t>H</t>
    </r>
    <phoneticPr fontId="2"/>
  </si>
  <si>
    <t>DP4計算にはGoodmanらによる以下のパラメータを使用（変更可）。</t>
    <rPh sb="3" eb="5">
      <t>ケイサン</t>
    </rPh>
    <rPh sb="18" eb="20">
      <t>イカ</t>
    </rPh>
    <rPh sb="27" eb="29">
      <t>シヨウ</t>
    </rPh>
    <rPh sb="30" eb="33">
      <t>ヘンコウカ</t>
    </rPh>
    <phoneticPr fontId="2"/>
  </si>
  <si>
    <t>水色の範囲までデータを入力可。</t>
    <rPh sb="0" eb="2">
      <t>ミズイロ</t>
    </rPh>
    <rPh sb="3" eb="5">
      <t>ハンイ</t>
    </rPh>
    <rPh sb="11" eb="13">
      <t>ニュウリョク</t>
    </rPh>
    <rPh sb="13" eb="14">
      <t>カ</t>
    </rPh>
    <phoneticPr fontId="2"/>
  </si>
  <si>
    <t>RMSD (ppm) for isomer A</t>
    <phoneticPr fontId="2"/>
  </si>
  <si>
    <t>DP4 for isomer A</t>
    <phoneticPr fontId="2"/>
  </si>
  <si>
    <t>CP3 scores</t>
    <phoneticPr fontId="2"/>
  </si>
  <si>
    <t>CP3 probabilities</t>
    <phoneticPr fontId="2"/>
  </si>
  <si>
    <t>DP4 for isomer B</t>
    <phoneticPr fontId="2"/>
  </si>
  <si>
    <t>exp (isomer A)</t>
    <phoneticPr fontId="2"/>
  </si>
  <si>
    <t>exp (isomer B)</t>
    <phoneticPr fontId="2"/>
  </si>
  <si>
    <t>product of probabilities</t>
    <phoneticPr fontId="2"/>
  </si>
  <si>
    <t>probabilities</t>
    <phoneticPr fontId="2"/>
  </si>
  <si>
    <r>
      <rPr>
        <b/>
        <vertAlign val="superscript"/>
        <sz val="14"/>
        <color theme="1"/>
        <rFont val="Arial"/>
        <family val="2"/>
      </rPr>
      <t>13</t>
    </r>
    <r>
      <rPr>
        <b/>
        <sz val="14"/>
        <color theme="1"/>
        <rFont val="Arial"/>
        <family val="2"/>
      </rPr>
      <t>C</t>
    </r>
    <phoneticPr fontId="2"/>
  </si>
  <si>
    <r>
      <rPr>
        <b/>
        <vertAlign val="superscript"/>
        <sz val="14"/>
        <color theme="1"/>
        <rFont val="Arial"/>
        <family val="2"/>
      </rPr>
      <t>1</t>
    </r>
    <r>
      <rPr>
        <b/>
        <sz val="14"/>
        <color theme="1"/>
        <rFont val="Arial"/>
        <family val="2"/>
      </rPr>
      <t>H</t>
    </r>
    <phoneticPr fontId="2"/>
  </si>
  <si>
    <r>
      <rPr>
        <vertAlign val="superscript"/>
        <sz val="11"/>
        <color theme="1"/>
        <rFont val="Arial"/>
        <family val="2"/>
      </rPr>
      <t>13</t>
    </r>
    <r>
      <rPr>
        <sz val="11"/>
        <color theme="1"/>
        <rFont val="Arial"/>
        <family val="2"/>
        <charset val="128"/>
      </rPr>
      <t>C chemical shifts</t>
    </r>
    <phoneticPr fontId="2"/>
  </si>
  <si>
    <r>
      <rPr>
        <vertAlign val="superscript"/>
        <sz val="11"/>
        <color theme="1"/>
        <rFont val="Arial"/>
        <family val="2"/>
      </rPr>
      <t>1</t>
    </r>
    <r>
      <rPr>
        <sz val="11"/>
        <color theme="1"/>
        <rFont val="Arial"/>
        <family val="2"/>
        <charset val="128"/>
      </rPr>
      <t>H chemical shifts</t>
    </r>
    <phoneticPr fontId="2"/>
  </si>
  <si>
    <t>C-9</t>
  </si>
  <si>
    <t>C-11</t>
  </si>
  <si>
    <r>
      <rPr>
        <vertAlign val="superscript"/>
        <sz val="11"/>
        <color theme="1"/>
        <rFont val="Arial"/>
        <family val="2"/>
      </rPr>
      <t>13</t>
    </r>
    <r>
      <rPr>
        <sz val="11"/>
        <color theme="1"/>
        <rFont val="Arial"/>
        <family val="2"/>
        <charset val="128"/>
      </rPr>
      <t>C+</t>
    </r>
    <r>
      <rPr>
        <vertAlign val="superscript"/>
        <sz val="11"/>
        <color theme="1"/>
        <rFont val="Arial"/>
        <family val="2"/>
      </rPr>
      <t>1</t>
    </r>
    <r>
      <rPr>
        <sz val="11"/>
        <color theme="1"/>
        <rFont val="Arial"/>
        <family val="2"/>
        <charset val="128"/>
      </rPr>
      <t>H</t>
    </r>
    <phoneticPr fontId="2"/>
  </si>
  <si>
    <r>
      <rPr>
        <vertAlign val="superscript"/>
        <sz val="11"/>
        <color theme="1"/>
        <rFont val="Arial"/>
        <family val="2"/>
      </rPr>
      <t>13</t>
    </r>
    <r>
      <rPr>
        <sz val="11"/>
        <color theme="1"/>
        <rFont val="Arial"/>
        <family val="2"/>
      </rPr>
      <t>C DP4</t>
    </r>
    <phoneticPr fontId="2"/>
  </si>
  <si>
    <r>
      <rPr>
        <vertAlign val="superscript"/>
        <sz val="11"/>
        <color theme="1"/>
        <rFont val="Arial"/>
        <family val="2"/>
      </rPr>
      <t>1</t>
    </r>
    <r>
      <rPr>
        <sz val="11"/>
        <color theme="1"/>
        <rFont val="Arial"/>
        <family val="2"/>
      </rPr>
      <t>H DP4</t>
    </r>
    <phoneticPr fontId="2"/>
  </si>
  <si>
    <r>
      <rPr>
        <vertAlign val="superscript"/>
        <sz val="11"/>
        <color theme="1"/>
        <rFont val="Arial"/>
        <family val="2"/>
      </rPr>
      <t>13</t>
    </r>
    <r>
      <rPr>
        <sz val="11"/>
        <color theme="1"/>
        <rFont val="Arial"/>
        <family val="2"/>
      </rPr>
      <t>C+</t>
    </r>
    <r>
      <rPr>
        <vertAlign val="superscript"/>
        <sz val="11"/>
        <color theme="1"/>
        <rFont val="Arial"/>
        <family val="2"/>
      </rPr>
      <t>1</t>
    </r>
    <r>
      <rPr>
        <sz val="11"/>
        <color theme="1"/>
        <rFont val="Arial"/>
        <family val="2"/>
      </rPr>
      <t>H DP4</t>
    </r>
    <phoneticPr fontId="2"/>
  </si>
  <si>
    <r>
      <rPr>
        <vertAlign val="superscript"/>
        <sz val="11"/>
        <color theme="1"/>
        <rFont val="Arial"/>
        <family val="2"/>
      </rPr>
      <t>13</t>
    </r>
    <r>
      <rPr>
        <sz val="11"/>
        <color theme="1"/>
        <rFont val="Arial"/>
        <family val="2"/>
      </rPr>
      <t>C CP3 =</t>
    </r>
    <phoneticPr fontId="2"/>
  </si>
  <si>
    <r>
      <rPr>
        <vertAlign val="superscript"/>
        <sz val="11"/>
        <color theme="1"/>
        <rFont val="Arial"/>
        <family val="2"/>
      </rPr>
      <t>1</t>
    </r>
    <r>
      <rPr>
        <sz val="11"/>
        <color theme="1"/>
        <rFont val="Arial"/>
        <family val="2"/>
      </rPr>
      <t>H CP3 =</t>
    </r>
    <phoneticPr fontId="2"/>
  </si>
  <si>
    <t>standard deviation (ppm)</t>
    <phoneticPr fontId="2"/>
  </si>
  <si>
    <t>C-12</t>
  </si>
  <si>
    <t>C-13</t>
  </si>
  <si>
    <t>C-14</t>
  </si>
  <si>
    <t>C-15</t>
  </si>
  <si>
    <t>C-18</t>
  </si>
  <si>
    <t>C-19</t>
  </si>
  <si>
    <t>C-20</t>
  </si>
  <si>
    <t>H-12</t>
  </si>
  <si>
    <t>C-1</t>
  </si>
  <si>
    <t>C-4a</t>
  </si>
  <si>
    <t>C-8a</t>
  </si>
  <si>
    <t>C-9a</t>
  </si>
  <si>
    <t>C-10a</t>
  </si>
  <si>
    <t>C-16</t>
  </si>
  <si>
    <t>C-17</t>
  </si>
  <si>
    <t>3-OMe</t>
  </si>
  <si>
    <t>7-OMe</t>
  </si>
  <si>
    <t>H-4</t>
  </si>
  <si>
    <t>H-11a</t>
  </si>
  <si>
    <t>H-11b</t>
  </si>
  <si>
    <t>H3-14</t>
  </si>
  <si>
    <t>H3-15</t>
  </si>
  <si>
    <t>H-16a</t>
  </si>
  <si>
    <t>H-16b</t>
  </si>
  <si>
    <t>H-17</t>
  </si>
  <si>
    <t>H3-19</t>
  </si>
  <si>
    <t>H3-20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</si>
</sst>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0.0.E+00"/>
    <numFmt numFmtId="177" formatCode="0.0000"/>
    <numFmt numFmtId="178" formatCode="0.0%"/>
    <numFmt numFmtId="179" formatCode="0.000"/>
    <numFmt numFmtId="180" formatCode="0.00_);[Red]\(0.00\)"/>
    <numFmt numFmtId="181" formatCode="0.0000000"/>
    <numFmt numFmtId="182" formatCode="0.0000_);[Red]\(0.0000\)"/>
    <numFmt numFmtId="183" formatCode="0.000000"/>
    <numFmt numFmtId="184" formatCode="0.0"/>
    <numFmt numFmtId="185" formatCode="0.00.E+00"/>
  </numFmts>
  <fonts count="23">
    <font>
      <sz val="11"/>
      <color theme="1"/>
      <name val="Arial"/>
      <family val="2"/>
      <charset val="128"/>
    </font>
    <font>
      <sz val="11"/>
      <color theme="1"/>
      <name val="Arial"/>
      <family val="2"/>
    </font>
    <font>
      <sz val="6"/>
      <name val="Arial"/>
      <family val="2"/>
      <charset val="128"/>
    </font>
    <font>
      <sz val="6"/>
      <name val="游ゴシック"/>
      <family val="2"/>
      <charset val="128"/>
      <scheme val="minor"/>
    </font>
    <font>
      <sz val="11"/>
      <name val="Arial"/>
      <family val="2"/>
    </font>
    <font>
      <vertAlign val="subscript"/>
      <sz val="11"/>
      <name val="Arial"/>
      <family val="2"/>
    </font>
    <font>
      <vertAlign val="superscript"/>
      <sz val="11"/>
      <name val="Arial"/>
      <family val="2"/>
    </font>
    <font>
      <i/>
      <sz val="11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vertAlign val="subscript"/>
      <sz val="11"/>
      <color rgb="FFFF0000"/>
      <name val="Arial"/>
      <family val="2"/>
    </font>
    <font>
      <vertAlign val="superscript"/>
      <sz val="11"/>
      <color rgb="FFFF0000"/>
      <name val="Arial"/>
      <family val="2"/>
    </font>
    <font>
      <b/>
      <sz val="11"/>
      <name val="Arial"/>
      <family val="2"/>
    </font>
    <font>
      <i/>
      <vertAlign val="subscript"/>
      <sz val="11"/>
      <name val="Arial"/>
      <family val="2"/>
    </font>
    <font>
      <sz val="11"/>
      <name val="Microsoft JhengHei"/>
      <family val="2"/>
    </font>
    <font>
      <i/>
      <sz val="11"/>
      <color theme="1"/>
      <name val="Arial"/>
      <family val="2"/>
    </font>
    <font>
      <vertAlign val="subscript"/>
      <sz val="11"/>
      <color theme="1"/>
      <name val="Arial"/>
      <family val="2"/>
    </font>
    <font>
      <sz val="11"/>
      <color theme="1"/>
      <name val="Microsoft JhengHei"/>
      <family val="1"/>
    </font>
    <font>
      <vertAlign val="superscript"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ＭＳ Ｐゴシック"/>
      <family val="2"/>
      <charset val="128"/>
    </font>
    <font>
      <b/>
      <sz val="14"/>
      <color theme="1"/>
      <name val="Arial"/>
      <family val="2"/>
    </font>
    <font>
      <b/>
      <vertAlign val="superscript"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1" fillId="0" borderId="3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177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justify" vertical="center"/>
    </xf>
    <xf numFmtId="2" fontId="12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/>
    </xf>
    <xf numFmtId="0" fontId="4" fillId="0" borderId="2" xfId="0" applyFont="1" applyBorder="1" applyAlignment="1">
      <alignment horizontal="center" vertical="center"/>
    </xf>
    <xf numFmtId="49" fontId="9" fillId="0" borderId="0" xfId="0" applyNumberFormat="1" applyFont="1" applyAlignment="1">
      <alignment horizontal="justify" vertical="center"/>
    </xf>
    <xf numFmtId="177" fontId="4" fillId="0" borderId="0" xfId="0" applyNumberFormat="1" applyFont="1" applyAlignment="1">
      <alignment horizontal="center" vertical="center"/>
    </xf>
    <xf numFmtId="0" fontId="4" fillId="0" borderId="2" xfId="0" applyFont="1" applyBorder="1">
      <alignment vertical="center"/>
    </xf>
    <xf numFmtId="49" fontId="9" fillId="0" borderId="2" xfId="0" applyNumberFormat="1" applyFont="1" applyBorder="1" applyAlignment="1">
      <alignment horizontal="justify" vertical="center"/>
    </xf>
    <xf numFmtId="177" fontId="4" fillId="0" borderId="2" xfId="0" applyNumberFormat="1" applyFont="1" applyBorder="1" applyAlignment="1">
      <alignment horizontal="center" vertical="center"/>
    </xf>
    <xf numFmtId="178" fontId="12" fillId="0" borderId="0" xfId="0" applyNumberFormat="1" applyFont="1" applyAlignment="1">
      <alignment horizontal="center" vertical="center"/>
    </xf>
    <xf numFmtId="179" fontId="1" fillId="0" borderId="0" xfId="0" applyNumberFormat="1" applyFont="1" applyAlignment="1">
      <alignment horizontal="center" vertical="center"/>
    </xf>
    <xf numFmtId="0" fontId="0" fillId="2" borderId="0" xfId="0" applyFill="1">
      <alignment vertical="center"/>
    </xf>
    <xf numFmtId="0" fontId="19" fillId="0" borderId="0" xfId="0" applyFont="1" applyAlignment="1">
      <alignment horizontal="center" vertical="center"/>
    </xf>
    <xf numFmtId="2" fontId="19" fillId="0" borderId="0" xfId="0" applyNumberFormat="1" applyFont="1" applyAlignment="1">
      <alignment horizontal="center" vertical="center"/>
    </xf>
    <xf numFmtId="2" fontId="0" fillId="0" borderId="0" xfId="0" applyNumberFormat="1">
      <alignment vertical="center"/>
    </xf>
    <xf numFmtId="0" fontId="19" fillId="2" borderId="0" xfId="0" applyFont="1" applyFill="1">
      <alignment vertical="center"/>
    </xf>
    <xf numFmtId="184" fontId="0" fillId="0" borderId="0" xfId="0" applyNumberFormat="1">
      <alignment vertical="center"/>
    </xf>
    <xf numFmtId="0" fontId="9" fillId="0" borderId="0" xfId="0" applyFont="1">
      <alignment vertical="center"/>
    </xf>
    <xf numFmtId="184" fontId="0" fillId="2" borderId="0" xfId="0" applyNumberFormat="1" applyFill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81" fontId="0" fillId="0" borderId="0" xfId="0" applyNumberFormat="1">
      <alignment vertical="center"/>
    </xf>
    <xf numFmtId="182" fontId="0" fillId="0" borderId="0" xfId="0" applyNumberFormat="1">
      <alignment vertical="center"/>
    </xf>
    <xf numFmtId="183" fontId="0" fillId="0" borderId="0" xfId="0" applyNumberFormat="1">
      <alignment vertical="center"/>
    </xf>
    <xf numFmtId="0" fontId="20" fillId="0" borderId="0" xfId="0" applyFont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8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2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0" fillId="0" borderId="0" xfId="0" applyAlignment="1">
      <alignment horizontal="centerContinuous" vertical="center"/>
    </xf>
    <xf numFmtId="2" fontId="0" fillId="2" borderId="0" xfId="0" applyNumberFormat="1" applyFill="1" applyAlignment="1">
      <alignment horizontal="center" vertical="center"/>
    </xf>
    <xf numFmtId="184" fontId="1" fillId="2" borderId="0" xfId="0" applyNumberFormat="1" applyFont="1" applyFill="1" applyAlignment="1">
      <alignment horizontal="center" vertical="center"/>
    </xf>
    <xf numFmtId="180" fontId="0" fillId="0" borderId="0" xfId="0" applyNumberFormat="1" applyAlignment="1">
      <alignment horizontal="center" vertical="center"/>
    </xf>
    <xf numFmtId="181" fontId="0" fillId="0" borderId="0" xfId="0" applyNumberFormat="1" applyAlignment="1">
      <alignment horizontal="center" vertical="center"/>
    </xf>
    <xf numFmtId="0" fontId="0" fillId="0" borderId="0" xfId="0" applyAlignment="1">
      <alignment horizontal="centerContinuous" vertical="center" wrapText="1"/>
    </xf>
    <xf numFmtId="0" fontId="0" fillId="0" borderId="0" xfId="0" applyAlignment="1">
      <alignment horizontal="left" vertical="center" wrapText="1"/>
    </xf>
    <xf numFmtId="185" fontId="0" fillId="0" borderId="0" xfId="0" applyNumberFormat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Continuous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8" fontId="0" fillId="0" borderId="7" xfId="0" applyNumberFormat="1" applyBorder="1" applyAlignment="1">
      <alignment horizontal="center" vertical="center"/>
    </xf>
    <xf numFmtId="178" fontId="0" fillId="0" borderId="8" xfId="0" applyNumberFormat="1" applyBorder="1" applyAlignment="1">
      <alignment horizontal="center" vertical="center"/>
    </xf>
    <xf numFmtId="0" fontId="1" fillId="0" borderId="6" xfId="0" applyFont="1" applyBorder="1" applyAlignment="1">
      <alignment horizontal="centerContinuous" vertical="center"/>
    </xf>
    <xf numFmtId="178" fontId="1" fillId="0" borderId="7" xfId="0" applyNumberFormat="1" applyFont="1" applyBorder="1" applyAlignment="1">
      <alignment horizontal="center" vertical="center"/>
    </xf>
    <xf numFmtId="178" fontId="1" fillId="0" borderId="8" xfId="0" applyNumberFormat="1" applyFont="1" applyBorder="1" applyAlignment="1">
      <alignment horizontal="center" vertical="center"/>
    </xf>
    <xf numFmtId="0" fontId="21" fillId="3" borderId="0" xfId="0" applyFont="1" applyFill="1" applyAlignment="1">
      <alignment horizontal="center" vertical="center" wrapText="1"/>
    </xf>
    <xf numFmtId="0" fontId="21" fillId="2" borderId="0" xfId="0" applyFont="1" applyFill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564960629921258E-2"/>
          <c:y val="0.2089722675367047"/>
          <c:w val="0.8425555555555555"/>
          <c:h val="0.757613047145615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 summary of results'!$C$3</c:f>
              <c:strCache>
                <c:ptCount val="1"/>
                <c:pt idx="0">
                  <c:v>13C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 summary of results'!$D$2:$E$2</c:f>
              <c:strCache>
                <c:ptCount val="2"/>
                <c:pt idx="0">
                  <c:v>correct</c:v>
                </c:pt>
                <c:pt idx="1">
                  <c:v>incorrect</c:v>
                </c:pt>
              </c:strCache>
            </c:strRef>
          </c:cat>
          <c:val>
            <c:numRef>
              <c:f>' summary of results'!$D$3:$E$3</c:f>
              <c:numCache>
                <c:formatCode>0.00</c:formatCode>
                <c:ptCount val="2"/>
                <c:pt idx="0">
                  <c:v>0.52032490821457411</c:v>
                </c:pt>
                <c:pt idx="1">
                  <c:v>-1.0628286497227235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55-49CC-ACF2-8F4E25522E44}"/>
            </c:ext>
          </c:extLst>
        </c:ser>
        <c:ser>
          <c:idx val="1"/>
          <c:order val="1"/>
          <c:tx>
            <c:strRef>
              <c:f>' summary of results'!$C$4</c:f>
              <c:strCache>
                <c:ptCount val="1"/>
                <c:pt idx="0">
                  <c:v>1H</c:v>
                </c:pt>
              </c:strCache>
            </c:strRef>
          </c:tx>
          <c:spPr>
            <a:solidFill>
              <a:srgbClr val="0000FF"/>
            </a:solidFill>
            <a:ln>
              <a:noFill/>
            </a:ln>
            <a:effectLst/>
          </c:spPr>
          <c:invertIfNegative val="0"/>
          <c:cat>
            <c:strRef>
              <c:f>' summary of results'!$D$2:$E$2</c:f>
              <c:strCache>
                <c:ptCount val="2"/>
                <c:pt idx="0">
                  <c:v>correct</c:v>
                </c:pt>
                <c:pt idx="1">
                  <c:v>incorrect</c:v>
                </c:pt>
              </c:strCache>
            </c:strRef>
          </c:cat>
          <c:val>
            <c:numRef>
              <c:f>' summary of results'!$D$4:$E$4</c:f>
              <c:numCache>
                <c:formatCode>0.00</c:formatCode>
                <c:ptCount val="2"/>
                <c:pt idx="0">
                  <c:v>0.37583944430602717</c:v>
                </c:pt>
                <c:pt idx="1">
                  <c:v>-0.39843858798040754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55-49CC-ACF2-8F4E25522E44}"/>
            </c:ext>
          </c:extLst>
        </c:ser>
        <c:ser>
          <c:idx val="2"/>
          <c:order val="2"/>
          <c:tx>
            <c:strRef>
              <c:f>' summary of results'!$C$5</c:f>
              <c:strCache>
                <c:ptCount val="1"/>
                <c:pt idx="0">
                  <c:v>13C+1H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 summary of results'!$D$2:$E$2</c:f>
              <c:strCache>
                <c:ptCount val="2"/>
                <c:pt idx="0">
                  <c:v>correct</c:v>
                </c:pt>
                <c:pt idx="1">
                  <c:v>incorrect</c:v>
                </c:pt>
              </c:strCache>
            </c:strRef>
          </c:cat>
          <c:val>
            <c:numRef>
              <c:f>' summary of results'!$D$5:$E$5</c:f>
              <c:numCache>
                <c:formatCode>0.00</c:formatCode>
                <c:ptCount val="2"/>
                <c:pt idx="0">
                  <c:v>0.44808217626030067</c:v>
                </c:pt>
                <c:pt idx="1">
                  <c:v>-0.73063361885156552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55-49CC-ACF2-8F4E25522E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-14"/>
        <c:axId val="1388574096"/>
        <c:axId val="1388576016"/>
      </c:barChart>
      <c:catAx>
        <c:axId val="138857409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high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1388576016"/>
        <c:crosses val="autoZero"/>
        <c:auto val="1"/>
        <c:lblAlgn val="ctr"/>
        <c:lblOffset val="100"/>
        <c:noMultiLvlLbl val="0"/>
      </c:catAx>
      <c:valAx>
        <c:axId val="1388576016"/>
        <c:scaling>
          <c:orientation val="minMax"/>
          <c:max val="1"/>
        </c:scaling>
        <c:delete val="0"/>
        <c:axPos val="l"/>
        <c:numFmt formatCode="0.00" sourceLinked="1"/>
        <c:majorTickMark val="out"/>
        <c:minorTickMark val="none"/>
        <c:tickLblPos val="nextTo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1388574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8063977528258088"/>
          <c:y val="0.63376603740808624"/>
          <c:w val="0.20896150196209187"/>
          <c:h val="0.296362281794710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384810</xdr:colOff>
      <xdr:row>1</xdr:row>
      <xdr:rowOff>125730</xdr:rowOff>
    </xdr:from>
    <xdr:to>
      <xdr:col>11</xdr:col>
      <xdr:colOff>76200</xdr:colOff>
      <xdr:row>17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235B095E-9D82-4801-8B9E-32ADCC5883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0.32995</cdr:x>
      <cdr:y>0</cdr:y>
    </cdr:from>
    <cdr:to>
      <cdr:x>0.68</cdr:x>
      <cdr:y>0.11419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AEE9D92-DF16-DBDD-B9AA-93D0F2648EE3}"/>
            </a:ext>
          </a:extLst>
        </cdr:cNvPr>
        <cdr:cNvSpPr txBox="1"/>
      </cdr:nvSpPr>
      <cdr:spPr>
        <a:xfrm xmlns:a="http://schemas.openxmlformats.org/drawingml/2006/main">
          <a:off x="1225669" y="0"/>
          <a:ext cx="1300361" cy="2858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altLang="ja-JP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CP3</a:t>
          </a:r>
          <a:r>
            <a:rPr lang="ja-JP" altLang="en-US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altLang="ja-JP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scores</a:t>
          </a:r>
          <a:endParaRPr lang="ja-JP" altLang="en-US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33.60.128.243\&#12415;&#12435;&#12394;&#12398;&#12487;&#12540;&#12479;\&#37329;&#21407;\CP3%20analyses%20for%20natural%20products\lambertellols%20A%20and%20B\summary.xlsx" TargetMode="External"/><Relationship Id="rId1" Type="http://schemas.openxmlformats.org/officeDocument/2006/relationships/externalLinkPath" Target="file:///\\133.60.128.243\&#12415;&#12435;&#12394;&#12398;&#12487;&#12540;&#12479;\&#37329;&#21407;\CP3%20analyses%20for%20natural%20products\lambertellols%20A%20and%20B\summa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"/>
      <sheetName val="calc data"/>
      <sheetName val="DP4"/>
      <sheetName val="CP3"/>
    </sheetNames>
    <sheetDataSet>
      <sheetData sheetId="0">
        <row r="4">
          <cell r="B4" t="str">
            <v>position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08809-52A3-4AEA-B1FB-7A3C1D95AE66}">
  <sheetPr>
    <tabColor theme="9" tint="0.79998168889431442"/>
  </sheetPr>
  <dimension ref="B1:L127"/>
  <sheetViews>
    <sheetView topLeftCell="A4" zoomScale="55" zoomScaleNormal="55" workbookViewId="0">
      <selection activeCell="K37" sqref="K37"/>
    </sheetView>
  </sheetViews>
  <sheetFormatPr defaultRowHeight="13.8"/>
  <cols>
    <col min="3" max="3" width="22.69921875" style="41" bestFit="1" customWidth="1"/>
    <col min="4" max="6" width="17.59765625" style="41" customWidth="1"/>
    <col min="7" max="7" width="5.5" customWidth="1"/>
    <col min="9" max="12" width="14.3984375" style="41" customWidth="1"/>
  </cols>
  <sheetData>
    <row r="1" spans="2:12">
      <c r="B1" s="39" t="s">
        <v>67</v>
      </c>
      <c r="C1"/>
      <c r="D1"/>
      <c r="E1"/>
      <c r="F1"/>
    </row>
    <row r="2" spans="2:12" ht="16.2">
      <c r="C2" s="40"/>
      <c r="D2" s="42" t="s">
        <v>65</v>
      </c>
      <c r="E2" s="42" t="s">
        <v>66</v>
      </c>
      <c r="F2"/>
    </row>
    <row r="3" spans="2:12">
      <c r="C3" s="40" t="s">
        <v>90</v>
      </c>
      <c r="D3" s="40">
        <v>2.306</v>
      </c>
      <c r="E3" s="40">
        <v>0.185</v>
      </c>
      <c r="F3"/>
    </row>
    <row r="4" spans="2:12">
      <c r="C4" s="40" t="s">
        <v>46</v>
      </c>
      <c r="D4" s="40">
        <v>11.38</v>
      </c>
      <c r="E4" s="40">
        <v>14.18</v>
      </c>
      <c r="F4"/>
    </row>
    <row r="5" spans="2:12">
      <c r="F5"/>
    </row>
    <row r="6" spans="2:12">
      <c r="B6" s="39" t="s">
        <v>68</v>
      </c>
      <c r="C6"/>
      <c r="D6"/>
      <c r="E6"/>
      <c r="F6"/>
    </row>
    <row r="7" spans="2:12">
      <c r="B7" t="s">
        <v>64</v>
      </c>
      <c r="C7"/>
      <c r="D7"/>
      <c r="E7"/>
      <c r="F7"/>
    </row>
    <row r="8" spans="2:12">
      <c r="C8"/>
      <c r="D8"/>
      <c r="E8"/>
      <c r="F8"/>
    </row>
    <row r="9" spans="2:12" ht="16.2">
      <c r="B9" s="1" t="s">
        <v>80</v>
      </c>
      <c r="C9"/>
      <c r="D9"/>
      <c r="E9"/>
      <c r="F9"/>
      <c r="H9" s="1" t="s">
        <v>81</v>
      </c>
    </row>
    <row r="10" spans="2:12" s="27" customFormat="1" ht="14.4" customHeight="1">
      <c r="B10" s="27" t="str">
        <f>'CP3 scores'!B6</f>
        <v>position</v>
      </c>
      <c r="C10" s="27" t="str">
        <f>'CP3 scores'!C6</f>
        <v>exp (isomer A)</v>
      </c>
      <c r="D10" s="27" t="str">
        <f>'CP3 scores'!D6</f>
        <v>exp (isomer B)</v>
      </c>
      <c r="E10" s="27" t="str">
        <f>'CP3 scores'!F6</f>
        <v>calcd a</v>
      </c>
      <c r="F10" s="27" t="str">
        <f>'CP3 scores'!G6</f>
        <v>calcd b</v>
      </c>
      <c r="H10" s="27" t="str">
        <f>B10</f>
        <v>position</v>
      </c>
      <c r="I10" s="27" t="str">
        <f t="shared" ref="I10:L10" si="0">C10</f>
        <v>exp (isomer A)</v>
      </c>
      <c r="J10" s="27" t="str">
        <f t="shared" si="0"/>
        <v>exp (isomer B)</v>
      </c>
      <c r="K10" s="27" t="str">
        <f t="shared" si="0"/>
        <v>calcd a</v>
      </c>
      <c r="L10" s="27" t="str">
        <f t="shared" si="0"/>
        <v>calcd b</v>
      </c>
    </row>
    <row r="11" spans="2:12">
      <c r="B11" s="30" t="s">
        <v>99</v>
      </c>
      <c r="C11" s="33">
        <v>159</v>
      </c>
      <c r="D11" s="33">
        <v>159.1</v>
      </c>
      <c r="E11" s="33">
        <v>160.51982330525786</v>
      </c>
      <c r="F11" s="33">
        <v>160.12898720227545</v>
      </c>
      <c r="G11" s="31"/>
      <c r="H11" s="30" t="s">
        <v>108</v>
      </c>
      <c r="I11" s="48">
        <v>6.18</v>
      </c>
      <c r="J11" s="48">
        <v>6.14</v>
      </c>
      <c r="K11" s="48">
        <v>5.9177231205789056</v>
      </c>
      <c r="L11" s="48">
        <v>5.9092710498942642</v>
      </c>
    </row>
    <row r="12" spans="2:12">
      <c r="B12" s="30" t="s">
        <v>51</v>
      </c>
      <c r="C12" s="33">
        <v>110.6</v>
      </c>
      <c r="D12" s="33">
        <v>110.6</v>
      </c>
      <c r="E12" s="33">
        <v>109.71981750287446</v>
      </c>
      <c r="F12" s="33">
        <v>109.4852156124167</v>
      </c>
      <c r="G12" s="31"/>
      <c r="H12" s="30" t="s">
        <v>54</v>
      </c>
      <c r="I12" s="48">
        <v>5.92</v>
      </c>
      <c r="J12" s="48">
        <v>5.92</v>
      </c>
      <c r="K12" s="48">
        <v>5.7110208215907701</v>
      </c>
      <c r="L12" s="48">
        <v>5.7336856975095642</v>
      </c>
    </row>
    <row r="13" spans="2:12">
      <c r="B13" s="30" t="s">
        <v>52</v>
      </c>
      <c r="C13" s="33">
        <v>157.69999999999999</v>
      </c>
      <c r="D13" s="33">
        <v>157.80000000000001</v>
      </c>
      <c r="E13" s="33">
        <v>156.78526267734068</v>
      </c>
      <c r="F13" s="33">
        <v>157.08925623970273</v>
      </c>
      <c r="G13" s="31"/>
      <c r="H13" s="30" t="s">
        <v>109</v>
      </c>
      <c r="I13" s="48">
        <v>2.95</v>
      </c>
      <c r="J13" s="48">
        <v>2.97</v>
      </c>
      <c r="K13" s="48">
        <v>3.0493560783570368</v>
      </c>
      <c r="L13" s="48">
        <v>3.0452354026747286</v>
      </c>
    </row>
    <row r="14" spans="2:12">
      <c r="B14" s="30" t="s">
        <v>53</v>
      </c>
      <c r="C14" s="33">
        <v>92.9</v>
      </c>
      <c r="D14" s="33">
        <v>92.5</v>
      </c>
      <c r="E14" s="33">
        <v>93.393833730440221</v>
      </c>
      <c r="F14" s="33">
        <v>93.257070122123309</v>
      </c>
      <c r="G14" s="31"/>
      <c r="H14" s="30" t="s">
        <v>110</v>
      </c>
      <c r="I14" s="48">
        <v>3.04</v>
      </c>
      <c r="J14" s="48">
        <v>3.02</v>
      </c>
      <c r="K14" s="48">
        <v>3.0869471999233089</v>
      </c>
      <c r="L14" s="48">
        <v>3.0886684476441872</v>
      </c>
    </row>
    <row r="15" spans="2:12">
      <c r="B15" s="30" t="s">
        <v>100</v>
      </c>
      <c r="C15" s="33">
        <v>153.5</v>
      </c>
      <c r="D15" s="33">
        <v>153.4</v>
      </c>
      <c r="E15" s="33">
        <v>155.41680097055573</v>
      </c>
      <c r="F15" s="33">
        <v>155.35552520617091</v>
      </c>
      <c r="G15" s="31"/>
      <c r="H15" s="30" t="s">
        <v>98</v>
      </c>
      <c r="I15" s="48">
        <v>4.8</v>
      </c>
      <c r="J15" s="48">
        <v>4.6500000000000004</v>
      </c>
      <c r="K15" s="48">
        <v>4.8972038548581853</v>
      </c>
      <c r="L15" s="48">
        <v>4.8236206382569797</v>
      </c>
    </row>
    <row r="16" spans="2:12">
      <c r="B16" s="30" t="s">
        <v>55</v>
      </c>
      <c r="C16" s="33">
        <v>110.1</v>
      </c>
      <c r="D16" s="33">
        <v>110.2</v>
      </c>
      <c r="E16" s="33">
        <v>111.37778256482848</v>
      </c>
      <c r="F16" s="33">
        <v>111.92239884888303</v>
      </c>
      <c r="G16" s="31"/>
      <c r="H16" s="30" t="s">
        <v>111</v>
      </c>
      <c r="I16" s="48">
        <v>1.2</v>
      </c>
      <c r="J16" s="48">
        <v>1.18</v>
      </c>
      <c r="K16" s="48">
        <v>1.0681747872606964</v>
      </c>
      <c r="L16" s="48">
        <v>1.0377640779427459</v>
      </c>
    </row>
    <row r="17" spans="2:12">
      <c r="B17" s="30" t="s">
        <v>56</v>
      </c>
      <c r="C17" s="33">
        <v>183</v>
      </c>
      <c r="D17" s="33">
        <v>183.1</v>
      </c>
      <c r="E17" s="33">
        <v>185.19322414574248</v>
      </c>
      <c r="F17" s="33">
        <v>185.16811364805463</v>
      </c>
      <c r="G17" s="31"/>
      <c r="H17" s="30" t="s">
        <v>112</v>
      </c>
      <c r="I17" s="48">
        <v>1.28</v>
      </c>
      <c r="J17" s="48">
        <v>1.33</v>
      </c>
      <c r="K17" s="48">
        <v>1.1992308956419273</v>
      </c>
      <c r="L17" s="48">
        <v>1.2449679416367037</v>
      </c>
    </row>
    <row r="18" spans="2:12">
      <c r="B18" s="30" t="s">
        <v>57</v>
      </c>
      <c r="C18" s="33">
        <v>148.5</v>
      </c>
      <c r="D18" s="33">
        <v>148.30000000000001</v>
      </c>
      <c r="E18" s="33">
        <v>149.20836457444406</v>
      </c>
      <c r="F18" s="33">
        <v>149.17452507928735</v>
      </c>
      <c r="G18" s="31"/>
      <c r="H18" s="30" t="s">
        <v>113</v>
      </c>
      <c r="I18" s="48">
        <v>2.73</v>
      </c>
      <c r="J18" s="48">
        <v>2.71</v>
      </c>
      <c r="K18" s="48">
        <v>2.5114861836384037</v>
      </c>
      <c r="L18" s="48">
        <v>2.4851446183956747</v>
      </c>
    </row>
    <row r="19" spans="2:12">
      <c r="B19" s="30" t="s">
        <v>58</v>
      </c>
      <c r="C19" s="33">
        <v>132.1</v>
      </c>
      <c r="D19" s="33">
        <v>132.30000000000001</v>
      </c>
      <c r="E19" s="33">
        <v>133.24000947792507</v>
      </c>
      <c r="F19" s="33">
        <v>133.97501918786605</v>
      </c>
      <c r="G19" s="31"/>
      <c r="H19" s="30" t="s">
        <v>114</v>
      </c>
      <c r="I19" s="48">
        <v>3.09</v>
      </c>
      <c r="J19" s="48">
        <v>3.08</v>
      </c>
      <c r="K19" s="48">
        <v>3.0523720583862821</v>
      </c>
      <c r="L19" s="48">
        <v>3.0792298408434999</v>
      </c>
    </row>
    <row r="20" spans="2:12">
      <c r="B20" s="30" t="s">
        <v>101</v>
      </c>
      <c r="C20" s="33">
        <v>66.900000000000006</v>
      </c>
      <c r="D20" s="33">
        <v>66.900000000000006</v>
      </c>
      <c r="E20" s="33">
        <v>68.977118818114008</v>
      </c>
      <c r="F20" s="33">
        <v>69.105801147474693</v>
      </c>
      <c r="G20" s="31"/>
      <c r="H20" s="30" t="s">
        <v>115</v>
      </c>
      <c r="I20" s="48">
        <v>4.41</v>
      </c>
      <c r="J20" s="48">
        <v>4.34</v>
      </c>
      <c r="K20" s="48">
        <v>4.1506300428215956</v>
      </c>
      <c r="L20" s="48">
        <v>4.1754685953805106</v>
      </c>
    </row>
    <row r="21" spans="2:12">
      <c r="B21" s="30" t="s">
        <v>82</v>
      </c>
      <c r="C21" s="49">
        <v>103.4</v>
      </c>
      <c r="D21" s="49">
        <v>103.4</v>
      </c>
      <c r="E21" s="49">
        <v>107.05612841277255</v>
      </c>
      <c r="F21" s="49">
        <v>107.03187858954566</v>
      </c>
      <c r="G21" s="31"/>
      <c r="H21" s="30" t="s">
        <v>116</v>
      </c>
      <c r="I21" s="48">
        <v>1.25</v>
      </c>
      <c r="J21" s="48">
        <v>1.24</v>
      </c>
      <c r="K21" s="48">
        <v>1.2411390754886824</v>
      </c>
      <c r="L21" s="48">
        <v>1.2307340608608492</v>
      </c>
    </row>
    <row r="22" spans="2:12">
      <c r="B22" s="30" t="s">
        <v>102</v>
      </c>
      <c r="C22" s="49">
        <v>94.6</v>
      </c>
      <c r="D22" s="49">
        <v>94.4</v>
      </c>
      <c r="E22" s="49">
        <v>97.171308439401045</v>
      </c>
      <c r="F22" s="49">
        <v>96.714565280531318</v>
      </c>
      <c r="G22" s="31"/>
      <c r="H22" s="30" t="s">
        <v>117</v>
      </c>
      <c r="I22" s="48">
        <v>1.5</v>
      </c>
      <c r="J22" s="48">
        <v>1.45</v>
      </c>
      <c r="K22" s="48">
        <v>1.524825950028478</v>
      </c>
      <c r="L22" s="48">
        <v>1.4997717239988979</v>
      </c>
    </row>
    <row r="23" spans="2:12">
      <c r="B23" s="30" t="s">
        <v>103</v>
      </c>
      <c r="C23" s="49">
        <v>164.6</v>
      </c>
      <c r="D23" s="49">
        <v>164.8</v>
      </c>
      <c r="E23" s="49">
        <v>166.56638828942152</v>
      </c>
      <c r="F23" s="49">
        <v>166.51397987361389</v>
      </c>
      <c r="G23" s="31"/>
      <c r="H23" s="30" t="s">
        <v>106</v>
      </c>
      <c r="I23" s="48">
        <v>3.79</v>
      </c>
      <c r="J23" s="48">
        <v>3.78</v>
      </c>
      <c r="K23" s="48">
        <v>3.9095067252149232</v>
      </c>
      <c r="L23" s="48">
        <v>3.9053097491293198</v>
      </c>
    </row>
    <row r="24" spans="2:12">
      <c r="B24" s="30" t="s">
        <v>83</v>
      </c>
      <c r="C24" s="49">
        <v>27.4</v>
      </c>
      <c r="D24" s="49">
        <v>27</v>
      </c>
      <c r="E24" s="49">
        <v>28.74454738736662</v>
      </c>
      <c r="F24" s="49">
        <v>28.49173153763903</v>
      </c>
      <c r="G24" s="31"/>
      <c r="H24" s="30" t="s">
        <v>107</v>
      </c>
      <c r="I24" s="48">
        <v>3.83</v>
      </c>
      <c r="J24" s="48">
        <v>3.83</v>
      </c>
      <c r="K24" s="48">
        <v>4.0449107431687823</v>
      </c>
      <c r="L24" s="48">
        <v>4.0598924571501342</v>
      </c>
    </row>
    <row r="25" spans="2:12">
      <c r="B25" s="30" t="s">
        <v>91</v>
      </c>
      <c r="C25" s="49">
        <v>91.8</v>
      </c>
      <c r="D25" s="49">
        <v>91.5</v>
      </c>
      <c r="E25" s="49">
        <v>93.795106003919003</v>
      </c>
      <c r="F25" s="49">
        <v>93.166996125042303</v>
      </c>
      <c r="G25" s="31"/>
      <c r="H25" s="30"/>
      <c r="I25" s="48"/>
      <c r="J25" s="48"/>
      <c r="K25" s="48"/>
      <c r="L25" s="48"/>
    </row>
    <row r="26" spans="2:12">
      <c r="B26" s="30" t="s">
        <v>92</v>
      </c>
      <c r="C26" s="49">
        <v>72</v>
      </c>
      <c r="D26" s="49">
        <v>71.5</v>
      </c>
      <c r="E26" s="49">
        <v>71.903571055405436</v>
      </c>
      <c r="F26" s="49">
        <v>71.621085789127989</v>
      </c>
      <c r="G26" s="31"/>
      <c r="H26" s="30"/>
      <c r="I26" s="48"/>
      <c r="J26" s="48"/>
      <c r="K26" s="48"/>
      <c r="L26" s="48"/>
    </row>
    <row r="27" spans="2:12">
      <c r="B27" s="30" t="s">
        <v>93</v>
      </c>
      <c r="C27" s="49">
        <v>24</v>
      </c>
      <c r="D27" s="49">
        <v>24</v>
      </c>
      <c r="E27" s="49">
        <v>23.440136073812045</v>
      </c>
      <c r="F27" s="49">
        <v>22.749008384735227</v>
      </c>
      <c r="G27" s="31"/>
      <c r="H27" s="30"/>
      <c r="I27" s="48"/>
      <c r="J27" s="48"/>
      <c r="K27" s="48"/>
      <c r="L27" s="48"/>
    </row>
    <row r="28" spans="2:12">
      <c r="B28" s="30" t="s">
        <v>94</v>
      </c>
      <c r="C28" s="49">
        <v>25.7</v>
      </c>
      <c r="D28" s="49">
        <v>26.4</v>
      </c>
      <c r="E28" s="49">
        <v>24.953870927725138</v>
      </c>
      <c r="F28" s="49">
        <v>25.376466506827011</v>
      </c>
      <c r="G28" s="31"/>
      <c r="H28" s="30"/>
      <c r="I28" s="48"/>
      <c r="J28" s="48"/>
      <c r="K28" s="48"/>
      <c r="L28" s="48"/>
    </row>
    <row r="29" spans="2:12">
      <c r="B29" s="30" t="s">
        <v>104</v>
      </c>
      <c r="C29" s="49">
        <v>25.4</v>
      </c>
      <c r="D29" s="49">
        <v>25.5</v>
      </c>
      <c r="E29" s="49">
        <v>25.58479425656699</v>
      </c>
      <c r="F29" s="49">
        <v>25.828466007885076</v>
      </c>
      <c r="G29" s="31"/>
      <c r="H29" s="30"/>
      <c r="I29" s="48"/>
      <c r="J29" s="48"/>
      <c r="K29" s="48"/>
      <c r="L29" s="48"/>
    </row>
    <row r="30" spans="2:12">
      <c r="B30" s="30" t="s">
        <v>105</v>
      </c>
      <c r="C30" s="33">
        <v>80.7</v>
      </c>
      <c r="D30" s="33">
        <v>80.8</v>
      </c>
      <c r="E30" s="33">
        <v>81.30940842545364</v>
      </c>
      <c r="F30" s="33">
        <v>81.671960190509054</v>
      </c>
      <c r="G30" s="31"/>
      <c r="H30" s="30"/>
      <c r="I30" s="48"/>
      <c r="J30" s="48"/>
      <c r="K30" s="48"/>
      <c r="L30" s="48"/>
    </row>
    <row r="31" spans="2:12">
      <c r="B31" s="30" t="s">
        <v>95</v>
      </c>
      <c r="C31" s="33">
        <v>82.5</v>
      </c>
      <c r="D31" s="33">
        <v>82.6</v>
      </c>
      <c r="E31" s="33">
        <v>82.332301972423195</v>
      </c>
      <c r="F31" s="33">
        <v>83.233179768655177</v>
      </c>
      <c r="G31" s="31"/>
      <c r="H31" s="30"/>
      <c r="I31" s="48"/>
      <c r="J31" s="48"/>
      <c r="K31" s="48"/>
      <c r="L31" s="48"/>
    </row>
    <row r="32" spans="2:12">
      <c r="B32" s="30" t="s">
        <v>96</v>
      </c>
      <c r="C32" s="33">
        <v>21</v>
      </c>
      <c r="D32" s="33">
        <v>21.2</v>
      </c>
      <c r="E32" s="33">
        <v>20.857171760031584</v>
      </c>
      <c r="F32" s="33">
        <v>20.86646620115976</v>
      </c>
      <c r="G32" s="31"/>
      <c r="H32" s="30"/>
      <c r="I32" s="48"/>
      <c r="J32" s="48"/>
      <c r="K32" s="48"/>
      <c r="L32" s="48"/>
    </row>
    <row r="33" spans="2:12">
      <c r="B33" s="30" t="s">
        <v>97</v>
      </c>
      <c r="C33" s="33">
        <v>28.6</v>
      </c>
      <c r="D33" s="33">
        <v>27.8</v>
      </c>
      <c r="E33" s="33">
        <v>28.99224405280026</v>
      </c>
      <c r="F33" s="33">
        <v>27.820121059643672</v>
      </c>
      <c r="G33" s="31"/>
      <c r="H33" s="30"/>
      <c r="I33" s="48"/>
      <c r="J33" s="48"/>
      <c r="K33" s="48"/>
      <c r="L33" s="48"/>
    </row>
    <row r="34" spans="2:12">
      <c r="B34" s="30" t="s">
        <v>106</v>
      </c>
      <c r="C34" s="33">
        <v>55.6</v>
      </c>
      <c r="D34" s="33">
        <v>55.6</v>
      </c>
      <c r="E34" s="33">
        <v>54.501428587025615</v>
      </c>
      <c r="F34" s="33">
        <v>54.514555283321094</v>
      </c>
      <c r="H34" s="26"/>
      <c r="I34" s="48"/>
      <c r="J34" s="48"/>
      <c r="K34" s="48"/>
      <c r="L34" s="48"/>
    </row>
    <row r="35" spans="2:12">
      <c r="B35" s="30" t="s">
        <v>107</v>
      </c>
      <c r="C35" s="33">
        <v>60.5</v>
      </c>
      <c r="D35" s="33">
        <v>60.4</v>
      </c>
      <c r="E35" s="33">
        <v>59.12982850670199</v>
      </c>
      <c r="F35" s="33">
        <v>58.945415386666248</v>
      </c>
      <c r="H35" s="26"/>
      <c r="I35" s="48"/>
      <c r="J35" s="48"/>
      <c r="K35" s="48"/>
      <c r="L35" s="48"/>
    </row>
    <row r="36" spans="2:12">
      <c r="B36" s="30"/>
      <c r="C36" s="33"/>
      <c r="D36" s="33"/>
      <c r="E36" s="33"/>
      <c r="F36" s="33"/>
      <c r="H36" s="26"/>
      <c r="I36" s="48"/>
      <c r="J36" s="48"/>
      <c r="K36" s="48"/>
      <c r="L36" s="48"/>
    </row>
    <row r="37" spans="2:12">
      <c r="B37" s="30"/>
      <c r="C37" s="33"/>
      <c r="D37" s="33"/>
      <c r="E37" s="33"/>
      <c r="F37" s="33"/>
      <c r="H37" s="26"/>
      <c r="I37" s="48"/>
      <c r="J37" s="48"/>
      <c r="K37" s="48"/>
      <c r="L37" s="48"/>
    </row>
    <row r="38" spans="2:12">
      <c r="B38" s="30"/>
      <c r="C38" s="33"/>
      <c r="D38" s="33"/>
      <c r="E38" s="33"/>
      <c r="F38" s="33"/>
      <c r="H38" s="26"/>
      <c r="I38" s="48"/>
      <c r="J38" s="48"/>
      <c r="K38" s="48"/>
      <c r="L38" s="48"/>
    </row>
    <row r="39" spans="2:12">
      <c r="B39" s="30"/>
      <c r="C39" s="33"/>
      <c r="D39" s="33"/>
      <c r="E39" s="33"/>
      <c r="F39" s="33"/>
      <c r="H39" s="26"/>
      <c r="I39" s="48"/>
      <c r="J39" s="48"/>
      <c r="K39" s="48"/>
      <c r="L39" s="48"/>
    </row>
    <row r="40" spans="2:12">
      <c r="B40" s="30"/>
      <c r="C40" s="33"/>
      <c r="D40" s="33"/>
      <c r="E40" s="33"/>
      <c r="F40" s="33"/>
      <c r="H40" s="26"/>
      <c r="I40" s="48"/>
      <c r="J40" s="48"/>
      <c r="K40" s="48"/>
      <c r="L40" s="48"/>
    </row>
    <row r="41" spans="2:12">
      <c r="B41" s="30"/>
      <c r="C41" s="33"/>
      <c r="D41" s="33"/>
      <c r="E41" s="33"/>
      <c r="F41" s="33"/>
      <c r="H41" s="26"/>
      <c r="I41" s="48"/>
      <c r="J41" s="48"/>
      <c r="K41" s="48"/>
      <c r="L41" s="48"/>
    </row>
    <row r="42" spans="2:12">
      <c r="B42" s="30"/>
      <c r="C42" s="33"/>
      <c r="D42" s="33"/>
      <c r="E42" s="33"/>
      <c r="F42" s="33"/>
      <c r="H42" s="26"/>
      <c r="I42" s="48"/>
      <c r="J42" s="48"/>
      <c r="K42" s="48"/>
      <c r="L42" s="48"/>
    </row>
    <row r="43" spans="2:12">
      <c r="B43" s="30"/>
      <c r="C43" s="33"/>
      <c r="D43" s="33"/>
      <c r="E43" s="33"/>
      <c r="F43" s="33"/>
      <c r="H43" s="26"/>
      <c r="I43" s="48"/>
      <c r="J43" s="48"/>
      <c r="K43" s="48"/>
      <c r="L43" s="48"/>
    </row>
    <row r="44" spans="2:12">
      <c r="B44" s="30"/>
      <c r="C44" s="33"/>
      <c r="D44" s="33"/>
      <c r="E44" s="33"/>
      <c r="F44" s="33"/>
      <c r="H44" s="26"/>
      <c r="I44" s="48"/>
      <c r="J44" s="48"/>
      <c r="K44" s="48"/>
      <c r="L44" s="48"/>
    </row>
    <row r="45" spans="2:12">
      <c r="B45" s="30"/>
      <c r="C45" s="33"/>
      <c r="D45" s="33"/>
      <c r="E45" s="33"/>
      <c r="F45" s="33"/>
      <c r="H45" s="26"/>
      <c r="I45" s="48"/>
      <c r="J45" s="48"/>
      <c r="K45" s="48"/>
      <c r="L45" s="48"/>
    </row>
    <row r="46" spans="2:12">
      <c r="B46" s="30"/>
      <c r="C46" s="33"/>
      <c r="D46" s="33"/>
      <c r="E46" s="33"/>
      <c r="F46" s="33"/>
      <c r="H46" s="26"/>
      <c r="I46" s="48"/>
      <c r="J46" s="48"/>
      <c r="K46" s="48"/>
      <c r="L46" s="48"/>
    </row>
    <row r="47" spans="2:12">
      <c r="B47" s="30"/>
      <c r="C47" s="33"/>
      <c r="D47" s="33"/>
      <c r="E47" s="33"/>
      <c r="F47" s="33"/>
      <c r="H47" s="26"/>
      <c r="I47" s="48"/>
      <c r="J47" s="48"/>
      <c r="K47" s="48"/>
      <c r="L47" s="48"/>
    </row>
    <row r="48" spans="2:12">
      <c r="B48" s="30"/>
      <c r="C48" s="33"/>
      <c r="D48" s="33"/>
      <c r="E48" s="33"/>
      <c r="F48" s="33"/>
      <c r="H48" s="26"/>
      <c r="I48" s="48"/>
      <c r="J48" s="48"/>
      <c r="K48" s="48"/>
      <c r="L48" s="48"/>
    </row>
    <row r="49" spans="2:12">
      <c r="B49" s="30"/>
      <c r="C49" s="33"/>
      <c r="D49" s="33"/>
      <c r="E49" s="33"/>
      <c r="F49" s="33"/>
      <c r="H49" s="26"/>
      <c r="I49" s="48"/>
      <c r="J49" s="48"/>
      <c r="K49" s="48"/>
      <c r="L49" s="48"/>
    </row>
    <row r="50" spans="2:12">
      <c r="B50" s="30"/>
      <c r="C50" s="33"/>
      <c r="D50" s="33"/>
      <c r="E50" s="33"/>
      <c r="F50" s="33"/>
      <c r="H50" s="26"/>
      <c r="I50" s="48"/>
      <c r="J50" s="48"/>
      <c r="K50" s="48"/>
      <c r="L50" s="48"/>
    </row>
    <row r="51" spans="2:12">
      <c r="B51" s="30"/>
      <c r="C51" s="33"/>
      <c r="D51" s="33"/>
      <c r="E51" s="33"/>
      <c r="F51" s="33"/>
      <c r="H51" s="26"/>
      <c r="I51" s="48"/>
      <c r="J51" s="48"/>
      <c r="K51" s="48"/>
      <c r="L51" s="48"/>
    </row>
    <row r="52" spans="2:12">
      <c r="B52" s="30"/>
      <c r="C52" s="33"/>
      <c r="D52" s="33"/>
      <c r="E52" s="33"/>
      <c r="F52" s="33"/>
      <c r="H52" s="26"/>
      <c r="I52" s="48"/>
      <c r="J52" s="48"/>
      <c r="K52" s="48"/>
      <c r="L52" s="48"/>
    </row>
    <row r="53" spans="2:12">
      <c r="B53" s="30"/>
      <c r="C53" s="33"/>
      <c r="D53" s="33"/>
      <c r="E53" s="33"/>
      <c r="F53" s="33"/>
      <c r="H53" s="26"/>
      <c r="I53" s="48"/>
      <c r="J53" s="48"/>
      <c r="K53" s="48"/>
      <c r="L53" s="48"/>
    </row>
    <row r="54" spans="2:12">
      <c r="B54" s="30"/>
      <c r="C54" s="33"/>
      <c r="D54" s="33"/>
      <c r="E54" s="33"/>
      <c r="F54" s="33"/>
      <c r="H54" s="26"/>
      <c r="I54" s="48"/>
      <c r="J54" s="48"/>
      <c r="K54" s="48"/>
      <c r="L54" s="48"/>
    </row>
    <row r="55" spans="2:12">
      <c r="B55" s="30"/>
      <c r="C55" s="33"/>
      <c r="D55" s="33"/>
      <c r="E55" s="33"/>
      <c r="F55" s="33"/>
      <c r="H55" s="26"/>
      <c r="I55" s="48"/>
      <c r="J55" s="48"/>
      <c r="K55" s="48"/>
      <c r="L55" s="48"/>
    </row>
    <row r="56" spans="2:12">
      <c r="B56" s="30"/>
      <c r="C56" s="33"/>
      <c r="D56" s="33"/>
      <c r="E56" s="33"/>
      <c r="F56" s="33"/>
      <c r="H56" s="26"/>
      <c r="I56" s="48"/>
      <c r="J56" s="48"/>
      <c r="K56" s="48"/>
      <c r="L56" s="48"/>
    </row>
    <row r="57" spans="2:12">
      <c r="B57" s="30"/>
      <c r="C57" s="33"/>
      <c r="D57" s="33"/>
      <c r="E57" s="33"/>
      <c r="F57" s="33"/>
      <c r="H57" s="26"/>
      <c r="I57" s="48"/>
      <c r="J57" s="48"/>
      <c r="K57" s="48"/>
      <c r="L57" s="48"/>
    </row>
    <row r="58" spans="2:12">
      <c r="B58" s="30"/>
      <c r="C58" s="33"/>
      <c r="D58" s="33"/>
      <c r="E58" s="33"/>
      <c r="F58" s="33"/>
      <c r="H58" s="26"/>
      <c r="I58" s="48"/>
      <c r="J58" s="48"/>
      <c r="K58" s="48"/>
      <c r="L58" s="48"/>
    </row>
    <row r="59" spans="2:12">
      <c r="B59" s="30"/>
      <c r="C59" s="33"/>
      <c r="D59" s="33"/>
      <c r="E59" s="33"/>
      <c r="F59" s="33"/>
      <c r="H59" s="26"/>
      <c r="I59" s="48"/>
      <c r="J59" s="48"/>
      <c r="K59" s="48"/>
      <c r="L59" s="48"/>
    </row>
    <row r="60" spans="2:12">
      <c r="B60" s="30"/>
      <c r="C60" s="33"/>
      <c r="D60" s="33"/>
      <c r="E60" s="33"/>
      <c r="F60" s="33"/>
      <c r="H60" s="26"/>
      <c r="I60" s="48"/>
      <c r="J60" s="48"/>
      <c r="K60" s="48"/>
      <c r="L60" s="48"/>
    </row>
    <row r="61" spans="2:12">
      <c r="B61" s="30"/>
      <c r="C61" s="33"/>
      <c r="D61" s="33"/>
      <c r="E61" s="33"/>
      <c r="F61" s="33"/>
      <c r="H61" s="26"/>
      <c r="I61" s="48"/>
      <c r="J61" s="48"/>
      <c r="K61" s="48"/>
      <c r="L61" s="48"/>
    </row>
    <row r="62" spans="2:12">
      <c r="B62" s="30"/>
      <c r="C62" s="33"/>
      <c r="D62" s="33"/>
      <c r="E62" s="33"/>
      <c r="F62" s="33"/>
      <c r="H62" s="26"/>
      <c r="I62" s="48"/>
      <c r="J62" s="48"/>
      <c r="K62" s="48"/>
      <c r="L62" s="48"/>
    </row>
    <row r="63" spans="2:12">
      <c r="B63" s="30"/>
      <c r="C63" s="33"/>
      <c r="D63" s="33"/>
      <c r="E63" s="33"/>
      <c r="F63" s="33"/>
      <c r="H63" s="26"/>
      <c r="I63" s="48"/>
      <c r="J63" s="48"/>
      <c r="K63" s="48"/>
      <c r="L63" s="48"/>
    </row>
    <row r="64" spans="2:12">
      <c r="B64" s="30"/>
      <c r="C64" s="33"/>
      <c r="D64" s="33"/>
      <c r="E64" s="33"/>
      <c r="F64" s="33"/>
      <c r="H64" s="26"/>
      <c r="I64" s="48"/>
      <c r="J64" s="48"/>
      <c r="K64" s="48"/>
      <c r="L64" s="48"/>
    </row>
    <row r="65" spans="2:12">
      <c r="B65" s="30"/>
      <c r="C65" s="33"/>
      <c r="D65" s="33"/>
      <c r="E65" s="33"/>
      <c r="F65" s="33"/>
      <c r="H65" s="26"/>
      <c r="I65" s="48"/>
      <c r="J65" s="48"/>
      <c r="K65" s="48"/>
      <c r="L65" s="48"/>
    </row>
    <row r="66" spans="2:12">
      <c r="B66" s="30"/>
      <c r="C66" s="33"/>
      <c r="D66" s="33"/>
      <c r="E66" s="33"/>
      <c r="F66" s="33"/>
      <c r="H66" s="26"/>
      <c r="I66" s="48"/>
      <c r="J66" s="48"/>
      <c r="K66" s="48"/>
      <c r="L66" s="48"/>
    </row>
    <row r="67" spans="2:12">
      <c r="B67" s="30"/>
      <c r="C67" s="33"/>
      <c r="D67" s="33"/>
      <c r="E67" s="33"/>
      <c r="F67" s="33"/>
      <c r="H67" s="26"/>
      <c r="I67" s="48"/>
      <c r="J67" s="48"/>
      <c r="K67" s="48"/>
      <c r="L67" s="48"/>
    </row>
    <row r="68" spans="2:12">
      <c r="B68" s="30"/>
      <c r="C68" s="33"/>
      <c r="D68" s="33"/>
      <c r="E68" s="33"/>
      <c r="F68" s="33"/>
      <c r="H68" s="26"/>
      <c r="I68" s="48"/>
      <c r="J68" s="48"/>
      <c r="K68" s="48"/>
      <c r="L68" s="48"/>
    </row>
    <row r="69" spans="2:12">
      <c r="B69" s="30"/>
      <c r="C69" s="33"/>
      <c r="D69" s="33"/>
      <c r="E69" s="33"/>
      <c r="F69" s="33"/>
      <c r="H69" s="26"/>
      <c r="I69" s="48"/>
      <c r="J69" s="48"/>
      <c r="K69" s="48"/>
      <c r="L69" s="48"/>
    </row>
    <row r="70" spans="2:12">
      <c r="B70" s="30"/>
      <c r="C70" s="33"/>
      <c r="D70" s="33"/>
      <c r="E70" s="33"/>
      <c r="F70" s="33"/>
      <c r="H70" s="26"/>
      <c r="I70" s="48"/>
      <c r="J70" s="48"/>
      <c r="K70" s="48"/>
      <c r="L70" s="48"/>
    </row>
    <row r="71" spans="2:12">
      <c r="B71" s="30"/>
      <c r="C71" s="33"/>
      <c r="D71" s="33"/>
      <c r="E71" s="33"/>
      <c r="F71" s="33"/>
      <c r="H71" s="26"/>
      <c r="I71" s="48"/>
      <c r="J71" s="48"/>
      <c r="K71" s="48"/>
      <c r="L71" s="48"/>
    </row>
    <row r="72" spans="2:12">
      <c r="B72" s="30"/>
      <c r="C72" s="33"/>
      <c r="D72" s="33"/>
      <c r="E72" s="33"/>
      <c r="F72" s="33"/>
      <c r="H72" s="26"/>
      <c r="I72" s="48"/>
      <c r="J72" s="48"/>
      <c r="K72" s="48"/>
      <c r="L72" s="48"/>
    </row>
    <row r="73" spans="2:12">
      <c r="B73" s="30"/>
      <c r="C73" s="33"/>
      <c r="D73" s="33"/>
      <c r="E73" s="33"/>
      <c r="F73" s="33"/>
      <c r="H73" s="26"/>
      <c r="I73" s="48"/>
      <c r="J73" s="48"/>
      <c r="K73" s="48"/>
      <c r="L73" s="48"/>
    </row>
    <row r="74" spans="2:12">
      <c r="B74" s="30"/>
      <c r="C74" s="33"/>
      <c r="D74" s="33"/>
      <c r="E74" s="33"/>
      <c r="F74" s="33"/>
      <c r="H74" s="26"/>
      <c r="I74" s="48"/>
      <c r="J74" s="48"/>
      <c r="K74" s="48"/>
      <c r="L74" s="48"/>
    </row>
    <row r="75" spans="2:12">
      <c r="B75" s="30"/>
      <c r="C75" s="33"/>
      <c r="D75" s="33"/>
      <c r="E75" s="33"/>
      <c r="F75" s="33"/>
      <c r="H75" s="26"/>
      <c r="I75" s="48"/>
      <c r="J75" s="48"/>
      <c r="K75" s="48"/>
      <c r="L75" s="48"/>
    </row>
    <row r="76" spans="2:12">
      <c r="B76" s="30"/>
      <c r="C76" s="33"/>
      <c r="D76" s="33"/>
      <c r="E76" s="33"/>
      <c r="F76" s="33"/>
      <c r="H76" s="26"/>
      <c r="I76" s="48"/>
      <c r="J76" s="48"/>
      <c r="K76" s="48"/>
      <c r="L76" s="48"/>
    </row>
    <row r="77" spans="2:12">
      <c r="B77" s="30"/>
      <c r="C77" s="33"/>
      <c r="D77" s="33"/>
      <c r="E77" s="33"/>
      <c r="F77" s="33"/>
      <c r="H77" s="26"/>
      <c r="I77" s="48"/>
      <c r="J77" s="48"/>
      <c r="K77" s="48"/>
      <c r="L77" s="48"/>
    </row>
    <row r="78" spans="2:12">
      <c r="B78" s="30"/>
      <c r="C78" s="33"/>
      <c r="D78" s="33"/>
      <c r="E78" s="33"/>
      <c r="F78" s="33"/>
      <c r="H78" s="26"/>
      <c r="I78" s="48"/>
      <c r="J78" s="48"/>
      <c r="K78" s="48"/>
      <c r="L78" s="48"/>
    </row>
    <row r="79" spans="2:12">
      <c r="B79" s="30"/>
      <c r="C79" s="33"/>
      <c r="D79" s="33"/>
      <c r="E79" s="33"/>
      <c r="F79" s="33"/>
      <c r="H79" s="26"/>
      <c r="I79" s="48"/>
      <c r="J79" s="48"/>
      <c r="K79" s="48"/>
      <c r="L79" s="48"/>
    </row>
    <row r="80" spans="2:12">
      <c r="B80" s="30"/>
      <c r="C80" s="33"/>
      <c r="D80" s="33"/>
      <c r="E80" s="33"/>
      <c r="F80" s="33"/>
      <c r="H80" s="26"/>
      <c r="I80" s="48"/>
      <c r="J80" s="48"/>
      <c r="K80" s="48"/>
      <c r="L80" s="48"/>
    </row>
    <row r="81" spans="2:12">
      <c r="B81" s="30"/>
      <c r="C81" s="33"/>
      <c r="D81" s="33"/>
      <c r="E81" s="33"/>
      <c r="F81" s="33"/>
      <c r="H81" s="26"/>
      <c r="I81" s="48"/>
      <c r="J81" s="48"/>
      <c r="K81" s="48"/>
      <c r="L81" s="48"/>
    </row>
    <row r="82" spans="2:12">
      <c r="B82" s="30"/>
      <c r="C82" s="33"/>
      <c r="D82" s="33"/>
      <c r="E82" s="33"/>
      <c r="F82" s="33"/>
      <c r="H82" s="26"/>
      <c r="I82" s="48"/>
      <c r="J82" s="48"/>
      <c r="K82" s="48"/>
      <c r="L82" s="48"/>
    </row>
    <row r="83" spans="2:12">
      <c r="B83" s="30"/>
      <c r="C83" s="33"/>
      <c r="D83" s="33"/>
      <c r="E83" s="33"/>
      <c r="F83" s="33"/>
      <c r="H83" s="26"/>
      <c r="I83" s="48"/>
      <c r="J83" s="48"/>
      <c r="K83" s="48"/>
      <c r="L83" s="48"/>
    </row>
    <row r="84" spans="2:12">
      <c r="B84" s="30"/>
      <c r="C84" s="33"/>
      <c r="D84" s="33"/>
      <c r="E84" s="33"/>
      <c r="F84" s="33"/>
      <c r="H84" s="26"/>
      <c r="I84" s="48"/>
      <c r="J84" s="48"/>
      <c r="K84" s="48"/>
      <c r="L84" s="48"/>
    </row>
    <row r="85" spans="2:12">
      <c r="B85" s="30"/>
      <c r="C85" s="33"/>
      <c r="D85" s="33"/>
      <c r="E85" s="33"/>
      <c r="F85" s="33"/>
      <c r="H85" s="26"/>
      <c r="I85" s="48"/>
      <c r="J85" s="48"/>
      <c r="K85" s="48"/>
      <c r="L85" s="48"/>
    </row>
    <row r="86" spans="2:12">
      <c r="B86" s="30"/>
      <c r="C86" s="33"/>
      <c r="D86" s="33"/>
      <c r="E86" s="33"/>
      <c r="F86" s="33"/>
      <c r="H86" s="26"/>
      <c r="I86" s="48"/>
      <c r="J86" s="48"/>
      <c r="K86" s="48"/>
      <c r="L86" s="48"/>
    </row>
    <row r="87" spans="2:12">
      <c r="B87" s="30"/>
      <c r="C87" s="33"/>
      <c r="D87" s="33"/>
      <c r="E87" s="33"/>
      <c r="F87" s="33"/>
      <c r="H87" s="26"/>
      <c r="I87" s="48"/>
      <c r="J87" s="48"/>
      <c r="K87" s="48"/>
      <c r="L87" s="48"/>
    </row>
    <row r="88" spans="2:12">
      <c r="B88" s="30"/>
      <c r="C88" s="33"/>
      <c r="D88" s="33"/>
      <c r="E88" s="33"/>
      <c r="F88" s="33"/>
      <c r="H88" s="26"/>
      <c r="I88" s="48"/>
      <c r="J88" s="48"/>
      <c r="K88" s="48"/>
      <c r="L88" s="48"/>
    </row>
    <row r="89" spans="2:12">
      <c r="B89" s="30"/>
      <c r="C89" s="33"/>
      <c r="D89" s="33"/>
      <c r="E89" s="33"/>
      <c r="F89" s="33"/>
      <c r="H89" s="26"/>
      <c r="I89" s="48"/>
      <c r="J89" s="48"/>
      <c r="K89" s="48"/>
      <c r="L89" s="48"/>
    </row>
    <row r="90" spans="2:12">
      <c r="B90" s="30"/>
      <c r="C90" s="33"/>
      <c r="D90" s="33"/>
      <c r="E90" s="33"/>
      <c r="F90" s="33"/>
      <c r="H90" s="26"/>
      <c r="I90" s="48"/>
      <c r="J90" s="48"/>
      <c r="K90" s="48"/>
      <c r="L90" s="48"/>
    </row>
    <row r="91" spans="2:12">
      <c r="B91" s="30"/>
      <c r="C91" s="33"/>
      <c r="D91" s="33"/>
      <c r="E91" s="33"/>
      <c r="F91" s="33"/>
      <c r="H91" s="26"/>
      <c r="I91" s="48"/>
      <c r="J91" s="48"/>
      <c r="K91" s="48"/>
      <c r="L91" s="48"/>
    </row>
    <row r="92" spans="2:12">
      <c r="B92" s="30"/>
      <c r="C92" s="33"/>
      <c r="D92" s="33"/>
      <c r="E92" s="33"/>
      <c r="F92" s="33"/>
      <c r="H92" s="26"/>
      <c r="I92" s="48"/>
      <c r="J92" s="48"/>
      <c r="K92" s="48"/>
      <c r="L92" s="48"/>
    </row>
    <row r="93" spans="2:12">
      <c r="B93" s="30"/>
      <c r="C93" s="33"/>
      <c r="D93" s="33"/>
      <c r="E93" s="33"/>
      <c r="F93" s="33"/>
      <c r="H93" s="26"/>
      <c r="I93" s="48"/>
      <c r="J93" s="48"/>
      <c r="K93" s="48"/>
      <c r="L93" s="48"/>
    </row>
    <row r="94" spans="2:12">
      <c r="B94" s="30"/>
      <c r="C94" s="33"/>
      <c r="D94" s="33"/>
      <c r="E94" s="33"/>
      <c r="F94" s="33"/>
      <c r="H94" s="26"/>
      <c r="I94" s="48"/>
      <c r="J94" s="48"/>
      <c r="K94" s="48"/>
      <c r="L94" s="48"/>
    </row>
    <row r="95" spans="2:12">
      <c r="B95" s="30"/>
      <c r="C95" s="33"/>
      <c r="D95" s="33"/>
      <c r="E95" s="33"/>
      <c r="F95" s="33"/>
      <c r="H95" s="26"/>
      <c r="I95" s="48"/>
      <c r="J95" s="48"/>
      <c r="K95" s="48"/>
      <c r="L95" s="48"/>
    </row>
    <row r="96" spans="2:12">
      <c r="B96" s="30"/>
      <c r="C96" s="33"/>
      <c r="D96" s="33"/>
      <c r="E96" s="33"/>
      <c r="F96" s="33"/>
      <c r="H96" s="26"/>
      <c r="I96" s="48"/>
      <c r="J96" s="48"/>
      <c r="K96" s="48"/>
      <c r="L96" s="48"/>
    </row>
    <row r="97" spans="2:12">
      <c r="B97" s="30"/>
      <c r="C97" s="33"/>
      <c r="D97" s="33"/>
      <c r="E97" s="33"/>
      <c r="F97" s="33"/>
      <c r="H97" s="26"/>
      <c r="I97" s="48"/>
      <c r="J97" s="48"/>
      <c r="K97" s="48"/>
      <c r="L97" s="48"/>
    </row>
    <row r="98" spans="2:12">
      <c r="B98" s="30"/>
      <c r="C98" s="33"/>
      <c r="D98" s="33"/>
      <c r="E98" s="33"/>
      <c r="F98" s="33"/>
      <c r="H98" s="26"/>
      <c r="I98" s="48"/>
      <c r="J98" s="48"/>
      <c r="K98" s="48"/>
      <c r="L98" s="48"/>
    </row>
    <row r="99" spans="2:12">
      <c r="B99" s="30"/>
      <c r="C99" s="33"/>
      <c r="D99" s="33"/>
      <c r="E99" s="33"/>
      <c r="F99" s="33"/>
      <c r="H99" s="26"/>
      <c r="I99" s="48"/>
      <c r="J99" s="48"/>
      <c r="K99" s="48"/>
      <c r="L99" s="48"/>
    </row>
    <row r="100" spans="2:12">
      <c r="B100" s="30"/>
      <c r="C100" s="33"/>
      <c r="D100" s="33"/>
      <c r="E100" s="33"/>
      <c r="F100" s="33"/>
      <c r="H100" s="26"/>
      <c r="I100" s="48"/>
      <c r="J100" s="48"/>
      <c r="K100" s="48"/>
      <c r="L100" s="48"/>
    </row>
    <row r="101" spans="2:12">
      <c r="B101" s="30"/>
      <c r="C101" s="33"/>
      <c r="D101" s="33"/>
      <c r="E101" s="33"/>
      <c r="F101" s="33"/>
      <c r="H101" s="26"/>
      <c r="I101" s="48"/>
      <c r="J101" s="48"/>
      <c r="K101" s="48"/>
      <c r="L101" s="48"/>
    </row>
    <row r="102" spans="2:12">
      <c r="B102" s="30"/>
      <c r="C102" s="33"/>
      <c r="D102" s="33"/>
      <c r="E102" s="33"/>
      <c r="F102" s="33"/>
      <c r="H102" s="26"/>
      <c r="I102" s="48"/>
      <c r="J102" s="48"/>
      <c r="K102" s="48"/>
      <c r="L102" s="48"/>
    </row>
    <row r="103" spans="2:12">
      <c r="B103" s="30"/>
      <c r="C103" s="33"/>
      <c r="D103" s="33"/>
      <c r="E103" s="33"/>
      <c r="F103" s="33"/>
      <c r="H103" s="26"/>
      <c r="I103" s="48"/>
      <c r="J103" s="48"/>
      <c r="K103" s="48"/>
      <c r="L103" s="48"/>
    </row>
    <row r="104" spans="2:12">
      <c r="B104" s="30"/>
      <c r="C104" s="33"/>
      <c r="D104" s="33"/>
      <c r="E104" s="33"/>
      <c r="F104" s="33"/>
      <c r="H104" s="26"/>
      <c r="I104" s="48"/>
      <c r="J104" s="48"/>
      <c r="K104" s="48"/>
      <c r="L104" s="48"/>
    </row>
    <row r="105" spans="2:12">
      <c r="B105" s="30"/>
      <c r="C105" s="33"/>
      <c r="D105" s="33"/>
      <c r="E105" s="33"/>
      <c r="F105" s="33"/>
      <c r="H105" s="26"/>
      <c r="I105" s="48"/>
      <c r="J105" s="48"/>
      <c r="K105" s="48"/>
      <c r="L105" s="48"/>
    </row>
    <row r="106" spans="2:12">
      <c r="B106" s="30"/>
      <c r="C106" s="33"/>
      <c r="D106" s="33"/>
      <c r="E106" s="33"/>
      <c r="F106" s="33"/>
      <c r="H106" s="26"/>
      <c r="I106" s="48"/>
      <c r="J106" s="48"/>
      <c r="K106" s="48"/>
      <c r="L106" s="48"/>
    </row>
    <row r="107" spans="2:12">
      <c r="B107" s="30"/>
      <c r="C107" s="33"/>
      <c r="D107" s="33"/>
      <c r="E107" s="33"/>
      <c r="F107" s="33"/>
      <c r="H107" s="26"/>
      <c r="I107" s="48"/>
      <c r="J107" s="48"/>
      <c r="K107" s="48"/>
      <c r="L107" s="48"/>
    </row>
    <row r="108" spans="2:12">
      <c r="B108" s="30"/>
      <c r="C108" s="33"/>
      <c r="D108" s="33"/>
      <c r="E108" s="33"/>
      <c r="F108" s="33"/>
      <c r="H108" s="26"/>
      <c r="I108" s="48"/>
      <c r="J108" s="48"/>
      <c r="K108" s="48"/>
      <c r="L108" s="48"/>
    </row>
    <row r="109" spans="2:12">
      <c r="B109" s="30"/>
      <c r="C109" s="33"/>
      <c r="D109" s="33"/>
      <c r="E109" s="33"/>
      <c r="F109" s="33"/>
      <c r="H109" s="26"/>
      <c r="I109" s="48"/>
      <c r="J109" s="48"/>
      <c r="K109" s="48"/>
      <c r="L109" s="48"/>
    </row>
    <row r="110" spans="2:12">
      <c r="B110" s="30"/>
      <c r="C110" s="33"/>
      <c r="D110" s="33"/>
      <c r="E110" s="33"/>
      <c r="F110" s="33"/>
      <c r="H110" s="26"/>
      <c r="I110" s="48"/>
      <c r="J110" s="48"/>
      <c r="K110" s="48"/>
      <c r="L110" s="48"/>
    </row>
    <row r="111" spans="2:12">
      <c r="C111" s="43"/>
      <c r="D111" s="43"/>
      <c r="E111" s="43"/>
      <c r="F111" s="43"/>
      <c r="I111" s="45"/>
      <c r="J111" s="45"/>
      <c r="K111" s="45"/>
      <c r="L111" s="45"/>
    </row>
    <row r="112" spans="2:12">
      <c r="C112" s="43"/>
      <c r="D112" s="43"/>
      <c r="E112" s="43"/>
      <c r="F112" s="43"/>
      <c r="I112" s="45"/>
      <c r="J112" s="45"/>
      <c r="K112" s="45"/>
      <c r="L112" s="45"/>
    </row>
    <row r="113" spans="3:12">
      <c r="C113" s="43"/>
      <c r="D113" s="43"/>
      <c r="E113" s="43"/>
      <c r="F113" s="43"/>
      <c r="I113" s="45"/>
      <c r="J113" s="45"/>
      <c r="K113" s="45"/>
      <c r="L113" s="45"/>
    </row>
    <row r="114" spans="3:12">
      <c r="C114" s="43"/>
      <c r="D114" s="43"/>
      <c r="E114" s="43"/>
      <c r="F114" s="43"/>
      <c r="I114" s="45"/>
      <c r="J114" s="45"/>
      <c r="K114" s="45"/>
      <c r="L114" s="45"/>
    </row>
    <row r="115" spans="3:12">
      <c r="C115" s="43"/>
      <c r="D115" s="43"/>
      <c r="E115" s="43"/>
      <c r="F115" s="43"/>
      <c r="I115" s="45"/>
      <c r="J115" s="45"/>
      <c r="K115" s="45"/>
      <c r="L115" s="45"/>
    </row>
    <row r="116" spans="3:12">
      <c r="C116" s="43"/>
      <c r="D116" s="43"/>
      <c r="E116" s="43"/>
      <c r="F116" s="43"/>
      <c r="I116" s="45"/>
      <c r="J116" s="45"/>
      <c r="K116" s="45"/>
      <c r="L116" s="45"/>
    </row>
    <row r="117" spans="3:12">
      <c r="C117" s="43"/>
      <c r="D117" s="43"/>
      <c r="E117" s="43"/>
      <c r="F117" s="43"/>
      <c r="I117" s="45"/>
      <c r="J117" s="45"/>
      <c r="K117" s="45"/>
      <c r="L117" s="45"/>
    </row>
    <row r="118" spans="3:12">
      <c r="C118" s="43"/>
      <c r="D118" s="43"/>
      <c r="E118" s="43"/>
      <c r="F118" s="43"/>
      <c r="I118" s="45"/>
      <c r="J118" s="45"/>
      <c r="K118" s="45"/>
      <c r="L118" s="45"/>
    </row>
    <row r="119" spans="3:12">
      <c r="C119" s="43"/>
      <c r="D119" s="43"/>
      <c r="E119" s="43"/>
      <c r="F119" s="43"/>
      <c r="I119" s="45"/>
      <c r="J119" s="45"/>
      <c r="K119" s="45"/>
      <c r="L119" s="45"/>
    </row>
    <row r="120" spans="3:12">
      <c r="C120" s="43"/>
      <c r="D120" s="43"/>
      <c r="E120" s="43"/>
      <c r="F120" s="43"/>
      <c r="I120" s="45"/>
      <c r="J120" s="45"/>
      <c r="K120" s="45"/>
      <c r="L120" s="45"/>
    </row>
    <row r="121" spans="3:12">
      <c r="C121" s="43"/>
      <c r="D121" s="43"/>
      <c r="E121" s="43"/>
      <c r="F121" s="43"/>
      <c r="I121" s="45"/>
      <c r="J121" s="45"/>
      <c r="K121" s="45"/>
      <c r="L121" s="45"/>
    </row>
    <row r="122" spans="3:12">
      <c r="C122" s="43"/>
      <c r="D122" s="43"/>
      <c r="E122" s="43"/>
      <c r="F122" s="43"/>
    </row>
    <row r="123" spans="3:12">
      <c r="C123" s="43"/>
      <c r="D123" s="43"/>
      <c r="E123" s="43"/>
      <c r="F123" s="43"/>
    </row>
    <row r="124" spans="3:12">
      <c r="C124" s="43"/>
      <c r="D124" s="43"/>
      <c r="E124" s="43"/>
      <c r="F124" s="43"/>
    </row>
    <row r="125" spans="3:12">
      <c r="C125" s="43"/>
      <c r="D125" s="43"/>
      <c r="E125" s="43"/>
      <c r="F125" s="43"/>
    </row>
    <row r="126" spans="3:12">
      <c r="C126" s="43"/>
      <c r="D126" s="43"/>
      <c r="E126" s="43"/>
      <c r="F126" s="43"/>
    </row>
    <row r="127" spans="3:12">
      <c r="C127" s="43"/>
      <c r="D127" s="43"/>
      <c r="E127" s="43"/>
      <c r="F127" s="43"/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3BC6C-BABA-47C5-B895-6B9F188213AF}">
  <sheetPr>
    <tabColor rgb="FFFFFF00"/>
  </sheetPr>
  <dimension ref="B2:E28"/>
  <sheetViews>
    <sheetView tabSelected="1" zoomScale="70" zoomScaleNormal="70" workbookViewId="0">
      <selection activeCell="O9" sqref="O9"/>
    </sheetView>
  </sheetViews>
  <sheetFormatPr defaultRowHeight="13.8"/>
  <cols>
    <col min="2" max="2" width="24.5" bestFit="1" customWidth="1"/>
    <col min="4" max="5" width="13.09765625" style="41" bestFit="1" customWidth="1"/>
  </cols>
  <sheetData>
    <row r="2" spans="2:5">
      <c r="B2" t="s">
        <v>71</v>
      </c>
      <c r="D2" s="43" t="s">
        <v>59</v>
      </c>
      <c r="E2" s="43" t="s">
        <v>60</v>
      </c>
    </row>
    <row r="3" spans="2:5" ht="16.2">
      <c r="C3" s="1" t="s">
        <v>65</v>
      </c>
      <c r="D3" s="45">
        <f>'CP3 probabilities'!D3</f>
        <v>0.52032490821457411</v>
      </c>
      <c r="E3" s="45">
        <f>'CP3 probabilities'!D4</f>
        <v>-1.0628286497227235</v>
      </c>
    </row>
    <row r="4" spans="2:5" ht="16.2">
      <c r="C4" s="1" t="s">
        <v>66</v>
      </c>
      <c r="D4" s="45">
        <f>'CP3 probabilities'!E3</f>
        <v>0.37583944430602717</v>
      </c>
      <c r="E4" s="45">
        <f>'CP3 probabilities'!E4</f>
        <v>-0.39843858798040754</v>
      </c>
    </row>
    <row r="5" spans="2:5" ht="16.2">
      <c r="C5" s="1" t="s">
        <v>84</v>
      </c>
      <c r="D5" s="45">
        <f>'CP3 probabilities'!F3</f>
        <v>0.44808217626030067</v>
      </c>
      <c r="E5" s="45">
        <f>'CP3 probabilities'!F4</f>
        <v>-0.73063361885156552</v>
      </c>
    </row>
    <row r="6" spans="2:5" ht="16.2">
      <c r="C6" s="1"/>
      <c r="D6" s="45"/>
      <c r="E6" s="45"/>
    </row>
    <row r="7" spans="2:5">
      <c r="B7" t="s">
        <v>72</v>
      </c>
      <c r="D7" s="43" t="s">
        <v>59</v>
      </c>
      <c r="E7" s="43" t="s">
        <v>60</v>
      </c>
    </row>
    <row r="8" spans="2:5" ht="16.2">
      <c r="C8" s="1" t="s">
        <v>65</v>
      </c>
      <c r="D8" s="46">
        <f>'CP3 probabilities'!D13</f>
        <v>0.94069648082790092</v>
      </c>
      <c r="E8" s="46">
        <f>'CP3 probabilities'!D14</f>
        <v>5.9303519172099084E-2</v>
      </c>
    </row>
    <row r="9" spans="2:5" ht="16.2">
      <c r="C9" s="1" t="s">
        <v>66</v>
      </c>
      <c r="D9" s="46">
        <f>'CP3 probabilities'!E13</f>
        <v>0.71235087425973109</v>
      </c>
      <c r="E9" s="46">
        <f>'CP3 probabilities'!E14</f>
        <v>0.28764912574026891</v>
      </c>
    </row>
    <row r="10" spans="2:5" ht="16.2">
      <c r="C10" s="1" t="s">
        <v>84</v>
      </c>
      <c r="D10" s="46">
        <f>'CP3 probabilities'!F13</f>
        <v>0.96002348374176916</v>
      </c>
      <c r="E10" s="46">
        <f>'CP3 probabilities'!F14</f>
        <v>3.9976516258230843E-2</v>
      </c>
    </row>
    <row r="12" spans="2:5">
      <c r="B12" t="s">
        <v>69</v>
      </c>
      <c r="D12" s="41" t="s">
        <v>61</v>
      </c>
      <c r="E12" s="41" t="s">
        <v>62</v>
      </c>
    </row>
    <row r="13" spans="2:5" ht="16.2">
      <c r="C13" s="1" t="s">
        <v>65</v>
      </c>
      <c r="D13" s="43">
        <f>SQRT(AVERAGE('DP4'!G18:G104))</f>
        <v>1.4778841781379453</v>
      </c>
      <c r="E13" s="43">
        <f>SQRT(AVERAGE('DP4'!H18:H104))</f>
        <v>1.4886876499350195</v>
      </c>
    </row>
    <row r="14" spans="2:5" ht="16.2">
      <c r="C14" s="1" t="s">
        <v>66</v>
      </c>
      <c r="D14" s="45">
        <f>SQRT(AVERAGE('DP4'!U18:U104))</f>
        <v>0.15480114110024673</v>
      </c>
      <c r="E14" s="45">
        <f>SQRT(AVERAGE('DP4'!V18:V104))</f>
        <v>0.15333075828987056</v>
      </c>
    </row>
    <row r="16" spans="2:5">
      <c r="B16" t="s">
        <v>70</v>
      </c>
      <c r="D16" s="41" t="s">
        <v>61</v>
      </c>
      <c r="E16" s="41" t="s">
        <v>62</v>
      </c>
    </row>
    <row r="17" spans="2:5" ht="16.2">
      <c r="C17" s="1" t="s">
        <v>65</v>
      </c>
      <c r="D17" s="46">
        <f>'DP4'!D4</f>
        <v>0.6404712786319644</v>
      </c>
      <c r="E17" s="46">
        <f>'DP4'!D5</f>
        <v>0.3595287213680356</v>
      </c>
    </row>
    <row r="18" spans="2:5" ht="16.2">
      <c r="C18" s="1" t="s">
        <v>66</v>
      </c>
      <c r="D18" s="46">
        <f>'DP4'!E4</f>
        <v>0.34757700043655121</v>
      </c>
      <c r="E18" s="46">
        <f>'DP4'!E5</f>
        <v>0.65242299956344885</v>
      </c>
    </row>
    <row r="19" spans="2:5" ht="16.2">
      <c r="C19" s="1" t="s">
        <v>84</v>
      </c>
      <c r="D19" s="46">
        <f>'DP4'!F4</f>
        <v>0.48692880701157643</v>
      </c>
      <c r="E19" s="46">
        <f>'DP4'!F5</f>
        <v>0.51307119298842363</v>
      </c>
    </row>
    <row r="21" spans="2:5">
      <c r="B21" t="s">
        <v>63</v>
      </c>
      <c r="D21" s="41" t="str">
        <f>D12</f>
        <v>calc isomer a</v>
      </c>
      <c r="E21" s="41" t="str">
        <f>E12</f>
        <v>calc isomer b</v>
      </c>
    </row>
    <row r="22" spans="2:5" ht="16.2">
      <c r="C22" s="1" t="s">
        <v>65</v>
      </c>
      <c r="D22" s="43">
        <f>SQRT(AVERAGE('DP4'!K18:K104))</f>
        <v>1.5520605614207814</v>
      </c>
      <c r="E22" s="43">
        <f>SQRT(AVERAGE('DP4'!L18:L104))</f>
        <v>1.5056613713688396</v>
      </c>
    </row>
    <row r="23" spans="2:5" ht="16.2">
      <c r="C23" s="1" t="s">
        <v>66</v>
      </c>
      <c r="D23" s="45">
        <f>SQRT(AVERAGE('DP4'!Y18:Y104))</f>
        <v>0.15564718904831756</v>
      </c>
      <c r="E23" s="45">
        <f>SQRT(AVERAGE('DP4'!Z18:Z104))</f>
        <v>0.14752179012305947</v>
      </c>
    </row>
    <row r="25" spans="2:5">
      <c r="B25" t="s">
        <v>73</v>
      </c>
      <c r="D25" s="41" t="str">
        <f>D16</f>
        <v>calc isomer a</v>
      </c>
      <c r="E25" s="41" t="str">
        <f>E16</f>
        <v>calc isomer b</v>
      </c>
    </row>
    <row r="26" spans="2:5" ht="16.2">
      <c r="C26" s="1" t="s">
        <v>65</v>
      </c>
      <c r="D26" s="46">
        <f>'DP4'!G4</f>
        <v>0.38840526902949302</v>
      </c>
      <c r="E26" s="46">
        <f>'DP4'!G5</f>
        <v>0.61159473097050687</v>
      </c>
    </row>
    <row r="27" spans="2:5" ht="16.2">
      <c r="C27" s="1" t="s">
        <v>66</v>
      </c>
      <c r="D27" s="46">
        <f>'DP4'!H4</f>
        <v>0.29106938426349588</v>
      </c>
      <c r="E27" s="46">
        <f>'DP4'!H5</f>
        <v>0.70893061573650418</v>
      </c>
    </row>
    <row r="28" spans="2:5" ht="16.2">
      <c r="C28" s="1" t="s">
        <v>84</v>
      </c>
      <c r="D28" s="46">
        <f>'DP4'!I4</f>
        <v>0.20681750467442708</v>
      </c>
      <c r="E28" s="46">
        <f>'DP4'!I5</f>
        <v>0.79318249532557294</v>
      </c>
    </row>
  </sheetData>
  <phoneticPr fontId="2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86F87-09C5-4422-9B8E-75A1479C3596}">
  <dimension ref="B2:AK108"/>
  <sheetViews>
    <sheetView zoomScale="70" zoomScaleNormal="70" workbookViewId="0">
      <selection activeCell="AJ5" sqref="AJ5"/>
    </sheetView>
  </sheetViews>
  <sheetFormatPr defaultColWidth="8.09765625" defaultRowHeight="13.8"/>
  <cols>
    <col min="1" max="2" width="8.09765625" style="1"/>
    <col min="3" max="3" width="13" style="1" bestFit="1" customWidth="1"/>
    <col min="4" max="4" width="13.19921875" style="1" bestFit="1" customWidth="1"/>
    <col min="5" max="7" width="8.296875" style="1" bestFit="1" customWidth="1"/>
    <col min="8" max="8" width="8.3984375" style="1" customWidth="1"/>
    <col min="9" max="10" width="9.296875" style="1" bestFit="1" customWidth="1"/>
    <col min="11" max="11" width="10.19921875" style="1" bestFit="1" customWidth="1"/>
    <col min="12" max="12" width="11" style="1" bestFit="1" customWidth="1"/>
    <col min="13" max="13" width="8.09765625" style="1"/>
    <col min="14" max="14" width="8.296875" style="1" bestFit="1" customWidth="1"/>
    <col min="15" max="15" width="9.3984375" style="1" bestFit="1" customWidth="1"/>
    <col min="16" max="16" width="11.3984375" style="1" bestFit="1" customWidth="1"/>
    <col min="17" max="17" width="10.796875" style="1" bestFit="1" customWidth="1"/>
    <col min="18" max="18" width="11.59765625" style="1" bestFit="1" customWidth="1"/>
    <col min="19" max="19" width="8.09765625" style="1"/>
    <col min="20" max="20" width="8.296875" style="1" bestFit="1" customWidth="1"/>
    <col min="21" max="22" width="14.19921875" style="1" bestFit="1" customWidth="1"/>
    <col min="23" max="25" width="8.296875" style="1" bestFit="1" customWidth="1"/>
    <col min="26" max="26" width="8.3984375" style="1" customWidth="1"/>
    <col min="27" max="28" width="9.796875" style="1" bestFit="1" customWidth="1"/>
    <col min="29" max="29" width="9.5" style="1" bestFit="1" customWidth="1"/>
    <col min="30" max="30" width="12.19921875" style="1" bestFit="1" customWidth="1"/>
    <col min="31" max="31" width="8.09765625" style="1"/>
    <col min="32" max="32" width="7" style="1" bestFit="1" customWidth="1"/>
    <col min="33" max="33" width="10.3984375" style="1" bestFit="1" customWidth="1"/>
    <col min="34" max="34" width="12.5" style="1" bestFit="1" customWidth="1"/>
    <col min="35" max="35" width="10.796875" style="1" customWidth="1"/>
    <col min="36" max="36" width="12.796875" style="1" bestFit="1" customWidth="1"/>
    <col min="37" max="37" width="10.296875" style="1" customWidth="1"/>
    <col min="38" max="16384" width="8.09765625" style="1"/>
  </cols>
  <sheetData>
    <row r="2" spans="2:37" ht="17.399999999999999" customHeight="1">
      <c r="B2" s="68" t="s">
        <v>78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T2" s="69" t="s">
        <v>79</v>
      </c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</row>
    <row r="4" spans="2:37" ht="16.2">
      <c r="J4" s="1" t="s">
        <v>18</v>
      </c>
      <c r="K4" s="1" t="s">
        <v>88</v>
      </c>
      <c r="L4" s="25">
        <f>SUM(L7:L108)/SUMSQ(E7:E108)</f>
        <v>0.52032490821457411</v>
      </c>
      <c r="M4" s="32"/>
      <c r="P4" s="1" t="s">
        <v>19</v>
      </c>
      <c r="Q4" s="1" t="s">
        <v>88</v>
      </c>
      <c r="R4" s="25">
        <f>SUM(R7:R108)/SUMSQ(E7:E108)</f>
        <v>-1.0628286497227235</v>
      </c>
      <c r="S4" s="32"/>
      <c r="AB4" s="1" t="s">
        <v>18</v>
      </c>
      <c r="AC4" s="1" t="s">
        <v>89</v>
      </c>
      <c r="AD4" s="25">
        <f>SUM(AD7:AD108)/SUMSQ(W7:W108)</f>
        <v>0.37583944430602717</v>
      </c>
      <c r="AH4" s="1" t="s">
        <v>19</v>
      </c>
      <c r="AI4" s="1" t="s">
        <v>89</v>
      </c>
      <c r="AJ4" s="25">
        <f>SUM(AJ7:AJ108)/SUMSQ(W7:W108)</f>
        <v>-0.39843858798040754</v>
      </c>
    </row>
    <row r="5" spans="2:37">
      <c r="E5" s="2" t="s">
        <v>0</v>
      </c>
      <c r="H5" s="2" t="s">
        <v>1</v>
      </c>
      <c r="W5" s="2" t="s">
        <v>0</v>
      </c>
      <c r="Z5" s="2" t="s">
        <v>1</v>
      </c>
    </row>
    <row r="6" spans="2:37" ht="17.399999999999999">
      <c r="B6" s="1" t="str">
        <f>[1]exp!B4</f>
        <v>position</v>
      </c>
      <c r="C6" s="2" t="s">
        <v>74</v>
      </c>
      <c r="D6" s="2" t="s">
        <v>75</v>
      </c>
      <c r="E6" s="5" t="s">
        <v>20</v>
      </c>
      <c r="F6" s="2" t="s">
        <v>2</v>
      </c>
      <c r="G6" s="2" t="s">
        <v>3</v>
      </c>
      <c r="H6" s="5" t="s">
        <v>21</v>
      </c>
      <c r="I6" s="5" t="s">
        <v>22</v>
      </c>
      <c r="J6" s="6" t="s">
        <v>23</v>
      </c>
      <c r="K6" s="6" t="s">
        <v>24</v>
      </c>
      <c r="L6" s="5" t="s">
        <v>25</v>
      </c>
      <c r="N6" s="7" t="s">
        <v>4</v>
      </c>
      <c r="O6" s="5" t="s">
        <v>26</v>
      </c>
      <c r="P6" s="8" t="s">
        <v>27</v>
      </c>
      <c r="Q6" s="8" t="s">
        <v>28</v>
      </c>
      <c r="R6" s="5" t="s">
        <v>29</v>
      </c>
      <c r="T6" s="1" t="s">
        <v>47</v>
      </c>
      <c r="U6" s="2" t="s">
        <v>74</v>
      </c>
      <c r="V6" s="2" t="s">
        <v>75</v>
      </c>
      <c r="W6" s="5" t="s">
        <v>20</v>
      </c>
      <c r="X6" s="2" t="s">
        <v>2</v>
      </c>
      <c r="Y6" s="2" t="s">
        <v>3</v>
      </c>
      <c r="Z6" s="5" t="s">
        <v>21</v>
      </c>
      <c r="AA6" s="5" t="s">
        <v>22</v>
      </c>
      <c r="AB6" s="6" t="s">
        <v>23</v>
      </c>
      <c r="AC6" s="6" t="s">
        <v>24</v>
      </c>
      <c r="AD6" s="5" t="s">
        <v>25</v>
      </c>
      <c r="AF6" s="7" t="s">
        <v>4</v>
      </c>
      <c r="AG6" s="5" t="s">
        <v>26</v>
      </c>
      <c r="AH6" s="8" t="s">
        <v>27</v>
      </c>
      <c r="AI6" s="8" t="s">
        <v>28</v>
      </c>
      <c r="AJ6" s="5" t="s">
        <v>29</v>
      </c>
      <c r="AK6" s="5"/>
    </row>
    <row r="7" spans="2:37" ht="15" customHeight="1">
      <c r="B7" s="35" t="str">
        <f>'input data'!B11</f>
        <v>C-1</v>
      </c>
      <c r="C7" s="3">
        <f>'input data'!C11</f>
        <v>159</v>
      </c>
      <c r="D7" s="3">
        <f>'input data'!D11</f>
        <v>159.1</v>
      </c>
      <c r="E7" s="3">
        <f>IF(C7-D7=0,0.0001,C7-D7)</f>
        <v>-9.9999999999994316E-2</v>
      </c>
      <c r="F7" s="3">
        <f>'input data'!E11</f>
        <v>160.51982330525786</v>
      </c>
      <c r="G7" s="3">
        <f>'input data'!F11</f>
        <v>160.12898720227545</v>
      </c>
      <c r="H7" s="3">
        <f>IF(F7-G7=0,0.0001,F7-G7)</f>
        <v>0.39083610298240501</v>
      </c>
      <c r="I7" s="11">
        <f>H7/E7</f>
        <v>-3.9083610298242721</v>
      </c>
      <c r="J7" s="11">
        <f>E7^3/H7</f>
        <v>-2.5586172627579608E-3</v>
      </c>
      <c r="K7" s="11">
        <f>E7*H7</f>
        <v>-3.9083610298238279E-2</v>
      </c>
      <c r="L7" s="12">
        <f xml:space="preserve"> IF(I7 &gt;1, J7, K7)</f>
        <v>-3.9083610298238279E-2</v>
      </c>
      <c r="N7" s="3">
        <f t="shared" ref="N7:N20" si="0">H7*-1</f>
        <v>-0.39083610298240501</v>
      </c>
      <c r="O7" s="11">
        <f t="shared" ref="O7:O20" si="1">N7/E7</f>
        <v>3.9083610298242721</v>
      </c>
      <c r="P7" s="11">
        <f t="shared" ref="P7:P20" si="2">E7^3/N7</f>
        <v>2.5586172627579608E-3</v>
      </c>
      <c r="Q7" s="11">
        <f t="shared" ref="Q7:Q20" si="3">E7*N7</f>
        <v>3.9083610298238279E-2</v>
      </c>
      <c r="R7" s="12">
        <f xml:space="preserve"> IF(O7 &gt;1, P7, Q7)</f>
        <v>2.5586172627579608E-3</v>
      </c>
      <c r="T7" s="1" t="str">
        <f>'input data'!H11</f>
        <v>H-4</v>
      </c>
      <c r="U7" s="3">
        <f>'input data'!I11</f>
        <v>6.18</v>
      </c>
      <c r="V7" s="3">
        <f>'input data'!J11</f>
        <v>6.14</v>
      </c>
      <c r="W7" s="3">
        <f t="shared" ref="W7:W50" si="4">IF(U7-V7=0,0.0001,U7-V7)</f>
        <v>4.0000000000000036E-2</v>
      </c>
      <c r="X7" s="34">
        <f>'input data'!K11</f>
        <v>5.9177231205789056</v>
      </c>
      <c r="Y7" s="34">
        <f>'input data'!L11</f>
        <v>5.9092710498942642</v>
      </c>
      <c r="Z7" s="3">
        <f t="shared" ref="Z7:Z14" si="5">IF(X7-Y7=0,0.0001,X7-Y7)</f>
        <v>8.4520706846413773E-3</v>
      </c>
      <c r="AA7" s="11">
        <f t="shared" ref="AA7:AA14" si="6">Z7/W7</f>
        <v>0.21130176711603424</v>
      </c>
      <c r="AB7" s="11">
        <f t="shared" ref="AB7:AB14" si="7">W7^3/Z7</f>
        <v>7.5721089408655011E-3</v>
      </c>
      <c r="AC7" s="11">
        <f t="shared" ref="AC7:AC14" si="8">W7*Z7</f>
        <v>3.380828273856554E-4</v>
      </c>
      <c r="AD7" s="12">
        <f t="shared" ref="AD7:AD14" si="9" xml:space="preserve"> IF(AA7 &gt;1, AB7, AC7)</f>
        <v>3.380828273856554E-4</v>
      </c>
      <c r="AF7" s="3">
        <f t="shared" ref="AF7:AF14" si="10">Z7*-1</f>
        <v>-8.4520706846413773E-3</v>
      </c>
      <c r="AG7" s="11">
        <f t="shared" ref="AG7:AG14" si="11">AF7/W7</f>
        <v>-0.21130176711603424</v>
      </c>
      <c r="AH7" s="11">
        <f t="shared" ref="AH7:AH14" si="12">W7^3/AF7</f>
        <v>-7.5721089408655011E-3</v>
      </c>
      <c r="AI7" s="11">
        <f t="shared" ref="AI7:AI14" si="13">W7*AF7</f>
        <v>-3.380828273856554E-4</v>
      </c>
      <c r="AJ7" s="12">
        <f t="shared" ref="AJ7:AJ14" si="14" xml:space="preserve"> IF(AG7 &gt;1, AH7, AI7)</f>
        <v>-3.380828273856554E-4</v>
      </c>
      <c r="AK7" s="12"/>
    </row>
    <row r="8" spans="2:37" ht="15" customHeight="1">
      <c r="B8" s="35" t="str">
        <f>'input data'!B12</f>
        <v>C-2</v>
      </c>
      <c r="C8" s="3">
        <f>'input data'!C12</f>
        <v>110.6</v>
      </c>
      <c r="D8" s="3">
        <f>'input data'!D12</f>
        <v>110.6</v>
      </c>
      <c r="E8" s="3">
        <f t="shared" ref="E8:E20" si="15">IF(C8-D8=0,0.0001,C8-D8)</f>
        <v>1E-4</v>
      </c>
      <c r="F8" s="3">
        <f>'input data'!E12</f>
        <v>109.71981750287446</v>
      </c>
      <c r="G8" s="3">
        <f>'input data'!F12</f>
        <v>109.4852156124167</v>
      </c>
      <c r="H8" s="3">
        <f t="shared" ref="H8:H20" si="16">IF(F8-G8=0,0.0001,F8-G8)</f>
        <v>0.23460189045776758</v>
      </c>
      <c r="I8" s="11">
        <f t="shared" ref="I8:I20" si="17">H8/E8</f>
        <v>2346.0189045776756</v>
      </c>
      <c r="J8" s="11">
        <f t="shared" ref="J8:J20" si="18">E8^3/H8</f>
        <v>4.262540246580056E-12</v>
      </c>
      <c r="K8" s="11">
        <f t="shared" ref="K8:K20" si="19">E8*H8</f>
        <v>2.346018904577676E-5</v>
      </c>
      <c r="L8" s="12">
        <f t="shared" ref="L8:L20" si="20" xml:space="preserve"> IF(I8 &gt;1, J8, K8)</f>
        <v>4.262540246580056E-12</v>
      </c>
      <c r="N8" s="3">
        <f t="shared" si="0"/>
        <v>-0.23460189045776758</v>
      </c>
      <c r="O8" s="11">
        <f t="shared" si="1"/>
        <v>-2346.0189045776756</v>
      </c>
      <c r="P8" s="11">
        <f t="shared" si="2"/>
        <v>-4.262540246580056E-12</v>
      </c>
      <c r="Q8" s="11">
        <f t="shared" si="3"/>
        <v>-2.346018904577676E-5</v>
      </c>
      <c r="R8" s="12">
        <f t="shared" ref="R8:R20" si="21" xml:space="preserve"> IF(O8 &gt;1, P8, Q8)</f>
        <v>-2.346018904577676E-5</v>
      </c>
      <c r="T8" s="1" t="str">
        <f>'input data'!H12</f>
        <v>H-5</v>
      </c>
      <c r="U8" s="3">
        <f>'input data'!I12</f>
        <v>5.92</v>
      </c>
      <c r="V8" s="3">
        <f>'input data'!J12</f>
        <v>5.92</v>
      </c>
      <c r="W8" s="3">
        <f t="shared" si="4"/>
        <v>1E-4</v>
      </c>
      <c r="X8" s="34">
        <f>'input data'!K12</f>
        <v>5.7110208215907701</v>
      </c>
      <c r="Y8" s="34">
        <f>'input data'!L12</f>
        <v>5.7336856975095642</v>
      </c>
      <c r="Z8" s="3">
        <f t="shared" si="5"/>
        <v>-2.2664875918794181E-2</v>
      </c>
      <c r="AA8" s="11">
        <f t="shared" si="6"/>
        <v>-226.64875918794181</v>
      </c>
      <c r="AB8" s="11">
        <f t="shared" si="7"/>
        <v>-4.4121132786382449E-11</v>
      </c>
      <c r="AC8" s="11">
        <f t="shared" si="8"/>
        <v>-2.2664875918794182E-6</v>
      </c>
      <c r="AD8" s="12">
        <f t="shared" si="9"/>
        <v>-2.2664875918794182E-6</v>
      </c>
      <c r="AF8" s="3">
        <f t="shared" si="10"/>
        <v>2.2664875918794181E-2</v>
      </c>
      <c r="AG8" s="11">
        <f t="shared" si="11"/>
        <v>226.64875918794181</v>
      </c>
      <c r="AH8" s="11">
        <f t="shared" si="12"/>
        <v>4.4121132786382449E-11</v>
      </c>
      <c r="AI8" s="11">
        <f t="shared" si="13"/>
        <v>2.2664875918794182E-6</v>
      </c>
      <c r="AJ8" s="12">
        <f t="shared" si="14"/>
        <v>4.4121132786382449E-11</v>
      </c>
      <c r="AK8" s="12"/>
    </row>
    <row r="9" spans="2:37" ht="15" customHeight="1">
      <c r="B9" s="35" t="str">
        <f>'input data'!B13</f>
        <v>C-3</v>
      </c>
      <c r="C9" s="3">
        <f>'input data'!C13</f>
        <v>157.69999999999999</v>
      </c>
      <c r="D9" s="3">
        <f>'input data'!D13</f>
        <v>157.80000000000001</v>
      </c>
      <c r="E9" s="3">
        <f t="shared" si="15"/>
        <v>-0.10000000000002274</v>
      </c>
      <c r="F9" s="3">
        <f>'input data'!E13</f>
        <v>156.78526267734068</v>
      </c>
      <c r="G9" s="3">
        <f>'input data'!F13</f>
        <v>157.08925623970273</v>
      </c>
      <c r="H9" s="3">
        <f t="shared" si="16"/>
        <v>-0.30399356236205222</v>
      </c>
      <c r="I9" s="11">
        <f t="shared" si="17"/>
        <v>3.0399356236198312</v>
      </c>
      <c r="J9" s="11">
        <f t="shared" si="18"/>
        <v>3.2895433450320752E-3</v>
      </c>
      <c r="K9" s="11">
        <f t="shared" si="19"/>
        <v>3.0399356236212132E-2</v>
      </c>
      <c r="L9" s="12">
        <f t="shared" si="20"/>
        <v>3.2895433450320752E-3</v>
      </c>
      <c r="N9" s="3">
        <f t="shared" si="0"/>
        <v>0.30399356236205222</v>
      </c>
      <c r="O9" s="11">
        <f t="shared" si="1"/>
        <v>-3.0399356236198312</v>
      </c>
      <c r="P9" s="11">
        <f t="shared" si="2"/>
        <v>-3.2895433450320752E-3</v>
      </c>
      <c r="Q9" s="11">
        <f t="shared" si="3"/>
        <v>-3.0399356236212132E-2</v>
      </c>
      <c r="R9" s="12">
        <f t="shared" si="21"/>
        <v>-3.0399356236212132E-2</v>
      </c>
      <c r="T9" s="1" t="str">
        <f>'input data'!H13</f>
        <v>H-11a</v>
      </c>
      <c r="U9" s="3">
        <f>'input data'!I13</f>
        <v>2.95</v>
      </c>
      <c r="V9" s="3">
        <f>'input data'!J13</f>
        <v>2.97</v>
      </c>
      <c r="W9" s="3">
        <f t="shared" si="4"/>
        <v>-2.0000000000000018E-2</v>
      </c>
      <c r="X9" s="34">
        <f>'input data'!K13</f>
        <v>3.0493560783570368</v>
      </c>
      <c r="Y9" s="34">
        <f>'input data'!L13</f>
        <v>3.0452354026747286</v>
      </c>
      <c r="Z9" s="3">
        <f t="shared" si="5"/>
        <v>4.120675682308228E-3</v>
      </c>
      <c r="AA9" s="11">
        <f t="shared" si="6"/>
        <v>-0.20603378411541121</v>
      </c>
      <c r="AB9" s="11">
        <f t="shared" si="7"/>
        <v>-1.9414291773427702E-3</v>
      </c>
      <c r="AC9" s="11">
        <f t="shared" si="8"/>
        <v>-8.2413513646164635E-5</v>
      </c>
      <c r="AD9" s="12">
        <f t="shared" si="9"/>
        <v>-8.2413513646164635E-5</v>
      </c>
      <c r="AF9" s="3">
        <f t="shared" si="10"/>
        <v>-4.120675682308228E-3</v>
      </c>
      <c r="AG9" s="11">
        <f t="shared" si="11"/>
        <v>0.20603378411541121</v>
      </c>
      <c r="AH9" s="11">
        <f t="shared" si="12"/>
        <v>1.9414291773427702E-3</v>
      </c>
      <c r="AI9" s="11">
        <f t="shared" si="13"/>
        <v>8.2413513646164635E-5</v>
      </c>
      <c r="AJ9" s="12">
        <f t="shared" si="14"/>
        <v>8.2413513646164635E-5</v>
      </c>
      <c r="AK9" s="12"/>
    </row>
    <row r="10" spans="2:37" ht="15" customHeight="1">
      <c r="B10" s="35" t="str">
        <f>'input data'!B14</f>
        <v>C-4</v>
      </c>
      <c r="C10" s="3">
        <f>'input data'!C14</f>
        <v>92.9</v>
      </c>
      <c r="D10" s="3">
        <f>'input data'!D14</f>
        <v>92.5</v>
      </c>
      <c r="E10" s="3">
        <f t="shared" si="15"/>
        <v>0.40000000000000568</v>
      </c>
      <c r="F10" s="3">
        <f>'input data'!E14</f>
        <v>93.393833730440221</v>
      </c>
      <c r="G10" s="3">
        <f>'input data'!F14</f>
        <v>93.257070122123309</v>
      </c>
      <c r="H10" s="3">
        <f t="shared" si="16"/>
        <v>0.1367636083169117</v>
      </c>
      <c r="I10" s="11">
        <f t="shared" si="17"/>
        <v>0.34190902079227437</v>
      </c>
      <c r="J10" s="11">
        <f t="shared" si="18"/>
        <v>0.46796074473042931</v>
      </c>
      <c r="K10" s="11">
        <f t="shared" si="19"/>
        <v>5.4705443326765454E-2</v>
      </c>
      <c r="L10" s="12">
        <f t="shared" si="20"/>
        <v>5.4705443326765454E-2</v>
      </c>
      <c r="N10" s="3">
        <f t="shared" si="0"/>
        <v>-0.1367636083169117</v>
      </c>
      <c r="O10" s="11">
        <f t="shared" si="1"/>
        <v>-0.34190902079227437</v>
      </c>
      <c r="P10" s="11">
        <f t="shared" si="2"/>
        <v>-0.46796074473042931</v>
      </c>
      <c r="Q10" s="11">
        <f t="shared" si="3"/>
        <v>-5.4705443326765454E-2</v>
      </c>
      <c r="R10" s="12">
        <f t="shared" si="21"/>
        <v>-5.4705443326765454E-2</v>
      </c>
      <c r="T10" s="1" t="str">
        <f>'input data'!H14</f>
        <v>H-11b</v>
      </c>
      <c r="U10" s="3">
        <f>'input data'!I14</f>
        <v>3.04</v>
      </c>
      <c r="V10" s="3">
        <f>'input data'!J14</f>
        <v>3.02</v>
      </c>
      <c r="W10" s="3">
        <f t="shared" si="4"/>
        <v>2.0000000000000018E-2</v>
      </c>
      <c r="X10" s="34">
        <f>'input data'!K14</f>
        <v>3.0869471999233089</v>
      </c>
      <c r="Y10" s="34">
        <f>'input data'!L14</f>
        <v>3.0886684476441872</v>
      </c>
      <c r="Z10" s="3">
        <f t="shared" si="5"/>
        <v>-1.7212477208783383E-3</v>
      </c>
      <c r="AA10" s="11">
        <f t="shared" si="6"/>
        <v>-8.6062386043916833E-2</v>
      </c>
      <c r="AB10" s="11">
        <f t="shared" si="7"/>
        <v>-4.6477911941214881E-3</v>
      </c>
      <c r="AC10" s="11">
        <f t="shared" si="8"/>
        <v>-3.4424954417566796E-5</v>
      </c>
      <c r="AD10" s="12">
        <f t="shared" si="9"/>
        <v>-3.4424954417566796E-5</v>
      </c>
      <c r="AF10" s="3">
        <f t="shared" si="10"/>
        <v>1.7212477208783383E-3</v>
      </c>
      <c r="AG10" s="11">
        <f t="shared" si="11"/>
        <v>8.6062386043916833E-2</v>
      </c>
      <c r="AH10" s="11">
        <f t="shared" si="12"/>
        <v>4.6477911941214881E-3</v>
      </c>
      <c r="AI10" s="11">
        <f t="shared" si="13"/>
        <v>3.4424954417566796E-5</v>
      </c>
      <c r="AJ10" s="12">
        <f t="shared" si="14"/>
        <v>3.4424954417566796E-5</v>
      </c>
      <c r="AK10" s="12"/>
    </row>
    <row r="11" spans="2:37" ht="15" customHeight="1">
      <c r="B11" s="35" t="str">
        <f>'input data'!B15</f>
        <v>C-4a</v>
      </c>
      <c r="C11" s="3">
        <f>'input data'!C15</f>
        <v>153.5</v>
      </c>
      <c r="D11" s="3">
        <f>'input data'!D15</f>
        <v>153.4</v>
      </c>
      <c r="E11" s="3">
        <f t="shared" si="15"/>
        <v>9.9999999999994316E-2</v>
      </c>
      <c r="F11" s="3">
        <f>'input data'!E15</f>
        <v>155.41680097055573</v>
      </c>
      <c r="G11" s="3">
        <f>'input data'!F15</f>
        <v>155.35552520617091</v>
      </c>
      <c r="H11" s="3">
        <f t="shared" si="16"/>
        <v>6.1275764384816966E-2</v>
      </c>
      <c r="I11" s="11">
        <f t="shared" si="17"/>
        <v>0.61275764384820453</v>
      </c>
      <c r="J11" s="11">
        <f t="shared" si="18"/>
        <v>1.6319665858752008E-2</v>
      </c>
      <c r="K11" s="11">
        <f t="shared" si="19"/>
        <v>6.1275764384813485E-3</v>
      </c>
      <c r="L11" s="12">
        <f t="shared" si="20"/>
        <v>6.1275764384813485E-3</v>
      </c>
      <c r="N11" s="3">
        <f t="shared" si="0"/>
        <v>-6.1275764384816966E-2</v>
      </c>
      <c r="O11" s="11">
        <f t="shared" si="1"/>
        <v>-0.61275764384820453</v>
      </c>
      <c r="P11" s="11">
        <f t="shared" si="2"/>
        <v>-1.6319665858752008E-2</v>
      </c>
      <c r="Q11" s="11">
        <f t="shared" si="3"/>
        <v>-6.1275764384813485E-3</v>
      </c>
      <c r="R11" s="12">
        <f t="shared" si="21"/>
        <v>-6.1275764384813485E-3</v>
      </c>
      <c r="T11" s="1" t="str">
        <f>'input data'!H15</f>
        <v>H-12</v>
      </c>
      <c r="U11" s="3">
        <f>'input data'!I15</f>
        <v>4.8</v>
      </c>
      <c r="V11" s="3">
        <f>'input data'!J15</f>
        <v>4.6500000000000004</v>
      </c>
      <c r="W11" s="3">
        <f t="shared" si="4"/>
        <v>0.14999999999999947</v>
      </c>
      <c r="X11" s="34">
        <f>'input data'!K15</f>
        <v>4.8972038548581853</v>
      </c>
      <c r="Y11" s="34">
        <f>'input data'!L15</f>
        <v>4.8236206382569797</v>
      </c>
      <c r="Z11" s="3">
        <f t="shared" si="5"/>
        <v>7.3583216601205592E-2</v>
      </c>
      <c r="AA11" s="11">
        <f t="shared" si="6"/>
        <v>0.49055477734137237</v>
      </c>
      <c r="AB11" s="11">
        <f t="shared" si="7"/>
        <v>4.5866437428133143E-2</v>
      </c>
      <c r="AC11" s="11">
        <f t="shared" si="8"/>
        <v>1.10374824901808E-2</v>
      </c>
      <c r="AD11" s="12">
        <f t="shared" si="9"/>
        <v>1.10374824901808E-2</v>
      </c>
      <c r="AF11" s="3">
        <f t="shared" si="10"/>
        <v>-7.3583216601205592E-2</v>
      </c>
      <c r="AG11" s="11">
        <f t="shared" si="11"/>
        <v>-0.49055477734137237</v>
      </c>
      <c r="AH11" s="11">
        <f t="shared" si="12"/>
        <v>-4.5866437428133143E-2</v>
      </c>
      <c r="AI11" s="11">
        <f t="shared" si="13"/>
        <v>-1.10374824901808E-2</v>
      </c>
      <c r="AJ11" s="12">
        <f t="shared" si="14"/>
        <v>-1.10374824901808E-2</v>
      </c>
      <c r="AK11" s="12"/>
    </row>
    <row r="12" spans="2:37" ht="15" customHeight="1">
      <c r="B12" s="35" t="str">
        <f>'input data'!B16</f>
        <v>C-5</v>
      </c>
      <c r="C12" s="3">
        <f>'input data'!C16</f>
        <v>110.1</v>
      </c>
      <c r="D12" s="3">
        <f>'input data'!D16</f>
        <v>110.2</v>
      </c>
      <c r="E12" s="3">
        <f t="shared" si="15"/>
        <v>-0.10000000000000853</v>
      </c>
      <c r="F12" s="3">
        <f>'input data'!E16</f>
        <v>111.37778256482848</v>
      </c>
      <c r="G12" s="3">
        <f>'input data'!F16</f>
        <v>111.92239884888303</v>
      </c>
      <c r="H12" s="3">
        <f t="shared" si="16"/>
        <v>-0.54461628405455542</v>
      </c>
      <c r="I12" s="11">
        <f t="shared" si="17"/>
        <v>5.4461628405450897</v>
      </c>
      <c r="J12" s="11">
        <f t="shared" si="18"/>
        <v>1.8361551596574803E-3</v>
      </c>
      <c r="K12" s="11">
        <f t="shared" si="19"/>
        <v>5.4461628405460184E-2</v>
      </c>
      <c r="L12" s="12">
        <f t="shared" si="20"/>
        <v>1.8361551596574803E-3</v>
      </c>
      <c r="N12" s="3">
        <f t="shared" si="0"/>
        <v>0.54461628405455542</v>
      </c>
      <c r="O12" s="11">
        <f t="shared" si="1"/>
        <v>-5.4461628405450897</v>
      </c>
      <c r="P12" s="11">
        <f t="shared" si="2"/>
        <v>-1.8361551596574803E-3</v>
      </c>
      <c r="Q12" s="11">
        <f t="shared" si="3"/>
        <v>-5.4461628405460184E-2</v>
      </c>
      <c r="R12" s="12">
        <f t="shared" si="21"/>
        <v>-5.4461628405460184E-2</v>
      </c>
      <c r="T12" s="1" t="str">
        <f>'input data'!H16</f>
        <v>H3-14</v>
      </c>
      <c r="U12" s="3">
        <f>'input data'!I16</f>
        <v>1.2</v>
      </c>
      <c r="V12" s="3">
        <f>'input data'!J16</f>
        <v>1.18</v>
      </c>
      <c r="W12" s="3">
        <f t="shared" si="4"/>
        <v>2.0000000000000018E-2</v>
      </c>
      <c r="X12" s="34">
        <f>'input data'!K16</f>
        <v>1.0681747872606964</v>
      </c>
      <c r="Y12" s="34">
        <f>'input data'!L16</f>
        <v>1.0377640779427459</v>
      </c>
      <c r="Z12" s="3">
        <f t="shared" si="5"/>
        <v>3.0410709317950424E-2</v>
      </c>
      <c r="AA12" s="11">
        <f t="shared" si="6"/>
        <v>1.5205354658975199</v>
      </c>
      <c r="AB12" s="11">
        <f t="shared" si="7"/>
        <v>2.6306522206892064E-4</v>
      </c>
      <c r="AC12" s="11">
        <f t="shared" si="8"/>
        <v>6.08214186359009E-4</v>
      </c>
      <c r="AD12" s="12">
        <f t="shared" si="9"/>
        <v>2.6306522206892064E-4</v>
      </c>
      <c r="AF12" s="3">
        <f t="shared" si="10"/>
        <v>-3.0410709317950424E-2</v>
      </c>
      <c r="AG12" s="11">
        <f t="shared" si="11"/>
        <v>-1.5205354658975199</v>
      </c>
      <c r="AH12" s="11">
        <f t="shared" si="12"/>
        <v>-2.6306522206892064E-4</v>
      </c>
      <c r="AI12" s="11">
        <f t="shared" si="13"/>
        <v>-6.08214186359009E-4</v>
      </c>
      <c r="AJ12" s="12">
        <f t="shared" si="14"/>
        <v>-6.08214186359009E-4</v>
      </c>
      <c r="AK12" s="12"/>
    </row>
    <row r="13" spans="2:37" ht="15" customHeight="1">
      <c r="B13" s="35" t="str">
        <f>'input data'!B17</f>
        <v>C-6</v>
      </c>
      <c r="C13" s="3">
        <f>'input data'!C17</f>
        <v>183</v>
      </c>
      <c r="D13" s="3">
        <f>'input data'!D17</f>
        <v>183.1</v>
      </c>
      <c r="E13" s="3">
        <f t="shared" si="15"/>
        <v>-9.9999999999994316E-2</v>
      </c>
      <c r="F13" s="3">
        <f>'input data'!E17</f>
        <v>185.19322414574248</v>
      </c>
      <c r="G13" s="3">
        <f>'input data'!F17</f>
        <v>185.16811364805463</v>
      </c>
      <c r="H13" s="3">
        <f t="shared" si="16"/>
        <v>2.511049768784801E-2</v>
      </c>
      <c r="I13" s="11">
        <f t="shared" si="17"/>
        <v>-0.25110497687849437</v>
      </c>
      <c r="J13" s="11">
        <f t="shared" si="18"/>
        <v>-3.9823981684113344E-2</v>
      </c>
      <c r="K13" s="11">
        <f t="shared" si="19"/>
        <v>-2.5110497687846583E-3</v>
      </c>
      <c r="L13" s="12">
        <f t="shared" si="20"/>
        <v>-2.5110497687846583E-3</v>
      </c>
      <c r="N13" s="3">
        <f t="shared" si="0"/>
        <v>-2.511049768784801E-2</v>
      </c>
      <c r="O13" s="11">
        <f t="shared" si="1"/>
        <v>0.25110497687849437</v>
      </c>
      <c r="P13" s="11">
        <f t="shared" si="2"/>
        <v>3.9823981684113344E-2</v>
      </c>
      <c r="Q13" s="11">
        <f t="shared" si="3"/>
        <v>2.5110497687846583E-3</v>
      </c>
      <c r="R13" s="12">
        <f t="shared" si="21"/>
        <v>2.5110497687846583E-3</v>
      </c>
      <c r="T13" s="1" t="str">
        <f>'input data'!H17</f>
        <v>H3-15</v>
      </c>
      <c r="U13" s="3">
        <f>'input data'!I17</f>
        <v>1.28</v>
      </c>
      <c r="V13" s="3">
        <f>'input data'!J17</f>
        <v>1.33</v>
      </c>
      <c r="W13" s="3">
        <f t="shared" si="4"/>
        <v>-5.0000000000000044E-2</v>
      </c>
      <c r="X13" s="34">
        <f>'input data'!K17</f>
        <v>1.1992308956419273</v>
      </c>
      <c r="Y13" s="34">
        <f>'input data'!L17</f>
        <v>1.2449679416367037</v>
      </c>
      <c r="Z13" s="3">
        <f t="shared" si="5"/>
        <v>-4.5737045994776349E-2</v>
      </c>
      <c r="AA13" s="11">
        <f t="shared" si="6"/>
        <v>0.91474091989552619</v>
      </c>
      <c r="AB13" s="11">
        <f t="shared" si="7"/>
        <v>2.7330142837444431E-3</v>
      </c>
      <c r="AC13" s="11">
        <f t="shared" si="8"/>
        <v>2.2868522997388195E-3</v>
      </c>
      <c r="AD13" s="12">
        <f t="shared" si="9"/>
        <v>2.2868522997388195E-3</v>
      </c>
      <c r="AF13" s="3">
        <f t="shared" si="10"/>
        <v>4.5737045994776349E-2</v>
      </c>
      <c r="AG13" s="11">
        <f t="shared" si="11"/>
        <v>-0.91474091989552619</v>
      </c>
      <c r="AH13" s="11">
        <f t="shared" si="12"/>
        <v>-2.7330142837444431E-3</v>
      </c>
      <c r="AI13" s="11">
        <f t="shared" si="13"/>
        <v>-2.2868522997388195E-3</v>
      </c>
      <c r="AJ13" s="12">
        <f t="shared" si="14"/>
        <v>-2.2868522997388195E-3</v>
      </c>
      <c r="AK13" s="12"/>
    </row>
    <row r="14" spans="2:37" ht="15" customHeight="1">
      <c r="B14" s="35" t="str">
        <f>'input data'!B18</f>
        <v>C-7</v>
      </c>
      <c r="C14" s="3">
        <f>'input data'!C18</f>
        <v>148.5</v>
      </c>
      <c r="D14" s="3">
        <f>'input data'!D18</f>
        <v>148.30000000000001</v>
      </c>
      <c r="E14" s="3">
        <f t="shared" si="15"/>
        <v>0.19999999999998863</v>
      </c>
      <c r="F14" s="3">
        <f>'input data'!E18</f>
        <v>149.20836457444406</v>
      </c>
      <c r="G14" s="3">
        <f>'input data'!F18</f>
        <v>149.17452507928735</v>
      </c>
      <c r="H14" s="3">
        <f t="shared" si="16"/>
        <v>3.3839495156712474E-2</v>
      </c>
      <c r="I14" s="11">
        <f t="shared" si="17"/>
        <v>0.169197475783572</v>
      </c>
      <c r="J14" s="11">
        <f t="shared" si="18"/>
        <v>0.23641014627878512</v>
      </c>
      <c r="K14" s="11">
        <f t="shared" si="19"/>
        <v>6.7678990313421103E-3</v>
      </c>
      <c r="L14" s="12">
        <f t="shared" si="20"/>
        <v>6.7678990313421103E-3</v>
      </c>
      <c r="N14" s="3">
        <f t="shared" si="0"/>
        <v>-3.3839495156712474E-2</v>
      </c>
      <c r="O14" s="11">
        <f t="shared" si="1"/>
        <v>-0.169197475783572</v>
      </c>
      <c r="P14" s="11">
        <f t="shared" si="2"/>
        <v>-0.23641014627878512</v>
      </c>
      <c r="Q14" s="11">
        <f t="shared" si="3"/>
        <v>-6.7678990313421103E-3</v>
      </c>
      <c r="R14" s="12">
        <f t="shared" si="21"/>
        <v>-6.7678990313421103E-3</v>
      </c>
      <c r="T14" s="1" t="str">
        <f>'input data'!H18</f>
        <v>H-16a</v>
      </c>
      <c r="U14" s="3">
        <f>'input data'!I18</f>
        <v>2.73</v>
      </c>
      <c r="V14" s="3">
        <f>'input data'!J18</f>
        <v>2.71</v>
      </c>
      <c r="W14" s="3">
        <f t="shared" si="4"/>
        <v>2.0000000000000018E-2</v>
      </c>
      <c r="X14" s="34">
        <f>'input data'!K18</f>
        <v>2.5114861836384037</v>
      </c>
      <c r="Y14" s="34">
        <f>'input data'!L18</f>
        <v>2.4851446183956747</v>
      </c>
      <c r="Z14" s="3">
        <f t="shared" si="5"/>
        <v>2.6341565242729015E-2</v>
      </c>
      <c r="AA14" s="11">
        <f t="shared" si="6"/>
        <v>1.3170782621364496</v>
      </c>
      <c r="AB14" s="11">
        <f t="shared" si="7"/>
        <v>3.037025296819914E-4</v>
      </c>
      <c r="AC14" s="11">
        <f t="shared" si="8"/>
        <v>5.2683130485458077E-4</v>
      </c>
      <c r="AD14" s="12">
        <f t="shared" si="9"/>
        <v>3.037025296819914E-4</v>
      </c>
      <c r="AF14" s="3">
        <f t="shared" si="10"/>
        <v>-2.6341565242729015E-2</v>
      </c>
      <c r="AG14" s="11">
        <f t="shared" si="11"/>
        <v>-1.3170782621364496</v>
      </c>
      <c r="AH14" s="11">
        <f t="shared" si="12"/>
        <v>-3.037025296819914E-4</v>
      </c>
      <c r="AI14" s="11">
        <f t="shared" si="13"/>
        <v>-5.2683130485458077E-4</v>
      </c>
      <c r="AJ14" s="12">
        <f t="shared" si="14"/>
        <v>-5.2683130485458077E-4</v>
      </c>
      <c r="AK14" s="12"/>
    </row>
    <row r="15" spans="2:37" ht="15" customHeight="1">
      <c r="B15" s="35" t="str">
        <f>'input data'!B19</f>
        <v>C-8</v>
      </c>
      <c r="C15" s="3">
        <f>'input data'!C19</f>
        <v>132.1</v>
      </c>
      <c r="D15" s="3">
        <f>'input data'!D19</f>
        <v>132.30000000000001</v>
      </c>
      <c r="E15" s="3">
        <f t="shared" si="15"/>
        <v>-0.20000000000001705</v>
      </c>
      <c r="F15" s="3">
        <f>'input data'!E19</f>
        <v>133.24000947792507</v>
      </c>
      <c r="G15" s="3">
        <f>'input data'!F19</f>
        <v>133.97501918786605</v>
      </c>
      <c r="H15" s="3">
        <f t="shared" si="16"/>
        <v>-0.73500970994098225</v>
      </c>
      <c r="I15" s="11">
        <f t="shared" si="17"/>
        <v>3.6750485497045977</v>
      </c>
      <c r="J15" s="11">
        <f t="shared" si="18"/>
        <v>1.0884209952334384E-2</v>
      </c>
      <c r="K15" s="11">
        <f t="shared" si="19"/>
        <v>0.14700194198820898</v>
      </c>
      <c r="L15" s="12">
        <f t="shared" si="20"/>
        <v>1.0884209952334384E-2</v>
      </c>
      <c r="N15" s="3">
        <f t="shared" si="0"/>
        <v>0.73500970994098225</v>
      </c>
      <c r="O15" s="11">
        <f t="shared" si="1"/>
        <v>-3.6750485497045977</v>
      </c>
      <c r="P15" s="11">
        <f t="shared" si="2"/>
        <v>-1.0884209952334384E-2</v>
      </c>
      <c r="Q15" s="11">
        <f t="shared" si="3"/>
        <v>-0.14700194198820898</v>
      </c>
      <c r="R15" s="12">
        <f t="shared" si="21"/>
        <v>-0.14700194198820898</v>
      </c>
      <c r="T15" s="1" t="str">
        <f>'input data'!H19</f>
        <v>H-16b</v>
      </c>
      <c r="U15" s="3">
        <f>'input data'!I19</f>
        <v>3.09</v>
      </c>
      <c r="V15" s="3">
        <f>'input data'!J19</f>
        <v>3.08</v>
      </c>
      <c r="W15" s="3">
        <f t="shared" si="4"/>
        <v>9.9999999999997868E-3</v>
      </c>
      <c r="X15" s="34">
        <f>'input data'!K19</f>
        <v>3.0523720583862821</v>
      </c>
      <c r="Y15" s="34">
        <f>'input data'!L19</f>
        <v>3.0792298408434999</v>
      </c>
      <c r="Z15" s="3">
        <f t="shared" ref="Z15:Z50" si="22">IF(X15-Y15=0,0.0001,X15-Y15)</f>
        <v>-2.6857782457217816E-2</v>
      </c>
      <c r="AA15" s="11">
        <f t="shared" ref="AA15:AA50" si="23">Z15/W15</f>
        <v>-2.6857782457218389</v>
      </c>
      <c r="AB15" s="11">
        <f t="shared" ref="AB15:AB50" si="24">W15^3/Z15</f>
        <v>-3.723315584943961E-5</v>
      </c>
      <c r="AC15" s="11">
        <f t="shared" ref="AC15:AC50" si="25">W15*Z15</f>
        <v>-2.6857782457217241E-4</v>
      </c>
      <c r="AD15" s="12">
        <f t="shared" ref="AD15:AD50" si="26" xml:space="preserve"> IF(AA15 &gt;1, AB15, AC15)</f>
        <v>-2.6857782457217241E-4</v>
      </c>
      <c r="AF15" s="3">
        <f t="shared" ref="AF15:AF50" si="27">Z15*-1</f>
        <v>2.6857782457217816E-2</v>
      </c>
      <c r="AG15" s="11">
        <f t="shared" ref="AG15:AG50" si="28">AF15/W15</f>
        <v>2.6857782457218389</v>
      </c>
      <c r="AH15" s="11">
        <f t="shared" ref="AH15:AH50" si="29">W15^3/AF15</f>
        <v>3.723315584943961E-5</v>
      </c>
      <c r="AI15" s="11">
        <f t="shared" ref="AI15:AI50" si="30">W15*AF15</f>
        <v>2.6857782457217241E-4</v>
      </c>
      <c r="AJ15" s="12">
        <f t="shared" ref="AJ15:AJ50" si="31" xml:space="preserve"> IF(AG15 &gt;1, AH15, AI15)</f>
        <v>3.723315584943961E-5</v>
      </c>
      <c r="AK15" s="12"/>
    </row>
    <row r="16" spans="2:37" ht="15" customHeight="1">
      <c r="B16" s="35" t="str">
        <f>'input data'!B20</f>
        <v>C-8a</v>
      </c>
      <c r="C16" s="3">
        <f>'input data'!C20</f>
        <v>66.900000000000006</v>
      </c>
      <c r="D16" s="3">
        <f>'input data'!D20</f>
        <v>66.900000000000006</v>
      </c>
      <c r="E16" s="3">
        <f t="shared" si="15"/>
        <v>1E-4</v>
      </c>
      <c r="F16" s="3">
        <f>'input data'!E20</f>
        <v>68.977118818114008</v>
      </c>
      <c r="G16" s="3">
        <f>'input data'!F20</f>
        <v>69.105801147474693</v>
      </c>
      <c r="H16" s="3">
        <f t="shared" si="16"/>
        <v>-0.1286823293606858</v>
      </c>
      <c r="I16" s="11">
        <f t="shared" si="17"/>
        <v>-1286.823293606858</v>
      </c>
      <c r="J16" s="11">
        <f t="shared" si="18"/>
        <v>-7.7710747463786092E-12</v>
      </c>
      <c r="K16" s="11">
        <f t="shared" si="19"/>
        <v>-1.2868232936068581E-5</v>
      </c>
      <c r="L16" s="12">
        <f t="shared" si="20"/>
        <v>-1.2868232936068581E-5</v>
      </c>
      <c r="N16" s="3">
        <f t="shared" si="0"/>
        <v>0.1286823293606858</v>
      </c>
      <c r="O16" s="11">
        <f t="shared" si="1"/>
        <v>1286.823293606858</v>
      </c>
      <c r="P16" s="11">
        <f t="shared" si="2"/>
        <v>7.7710747463786092E-12</v>
      </c>
      <c r="Q16" s="11">
        <f t="shared" si="3"/>
        <v>1.2868232936068581E-5</v>
      </c>
      <c r="R16" s="12">
        <f t="shared" si="21"/>
        <v>7.7710747463786092E-12</v>
      </c>
      <c r="T16" s="1" t="str">
        <f>'input data'!H20</f>
        <v>H-17</v>
      </c>
      <c r="U16" s="3">
        <f>'input data'!I20</f>
        <v>4.41</v>
      </c>
      <c r="V16" s="3">
        <f>'input data'!J20</f>
        <v>4.34</v>
      </c>
      <c r="W16" s="3">
        <f t="shared" si="4"/>
        <v>7.0000000000000284E-2</v>
      </c>
      <c r="X16" s="34">
        <f>'input data'!K20</f>
        <v>4.1506300428215956</v>
      </c>
      <c r="Y16" s="34">
        <f>'input data'!L20</f>
        <v>4.1754685953805106</v>
      </c>
      <c r="Z16" s="3">
        <f t="shared" si="22"/>
        <v>-2.4838552558914984E-2</v>
      </c>
      <c r="AA16" s="11">
        <f t="shared" si="23"/>
        <v>-0.35483646512735545</v>
      </c>
      <c r="AB16" s="11">
        <f t="shared" si="24"/>
        <v>-1.3809178259741048E-2</v>
      </c>
      <c r="AC16" s="11">
        <f t="shared" si="25"/>
        <v>-1.7386986791240559E-3</v>
      </c>
      <c r="AD16" s="12">
        <f t="shared" si="26"/>
        <v>-1.7386986791240559E-3</v>
      </c>
      <c r="AF16" s="3">
        <f t="shared" si="27"/>
        <v>2.4838552558914984E-2</v>
      </c>
      <c r="AG16" s="11">
        <f t="shared" si="28"/>
        <v>0.35483646512735545</v>
      </c>
      <c r="AH16" s="11">
        <f t="shared" si="29"/>
        <v>1.3809178259741048E-2</v>
      </c>
      <c r="AI16" s="11">
        <f t="shared" si="30"/>
        <v>1.7386986791240559E-3</v>
      </c>
      <c r="AJ16" s="12">
        <f t="shared" si="31"/>
        <v>1.7386986791240559E-3</v>
      </c>
      <c r="AK16" s="12"/>
    </row>
    <row r="17" spans="2:37" ht="15" customHeight="1">
      <c r="B17" s="35" t="str">
        <f>'input data'!B21</f>
        <v>C-9</v>
      </c>
      <c r="C17" s="3">
        <f>'input data'!C21</f>
        <v>103.4</v>
      </c>
      <c r="D17" s="3">
        <f>'input data'!D21</f>
        <v>103.4</v>
      </c>
      <c r="E17" s="3">
        <f t="shared" si="15"/>
        <v>1E-4</v>
      </c>
      <c r="F17" s="3">
        <f>'input data'!E21</f>
        <v>107.05612841277255</v>
      </c>
      <c r="G17" s="3">
        <f>'input data'!F21</f>
        <v>107.03187858954566</v>
      </c>
      <c r="H17" s="3">
        <f t="shared" si="16"/>
        <v>2.4249823226895728E-2</v>
      </c>
      <c r="I17" s="11">
        <f t="shared" si="17"/>
        <v>242.49823226895728</v>
      </c>
      <c r="J17" s="11">
        <f t="shared" si="18"/>
        <v>4.1237414006832419E-11</v>
      </c>
      <c r="K17" s="11">
        <f t="shared" si="19"/>
        <v>2.424982322689573E-6</v>
      </c>
      <c r="L17" s="12">
        <f t="shared" si="20"/>
        <v>4.1237414006832419E-11</v>
      </c>
      <c r="N17" s="3">
        <f t="shared" si="0"/>
        <v>-2.4249823226895728E-2</v>
      </c>
      <c r="O17" s="11">
        <f t="shared" si="1"/>
        <v>-242.49823226895728</v>
      </c>
      <c r="P17" s="11">
        <f t="shared" si="2"/>
        <v>-4.1237414006832419E-11</v>
      </c>
      <c r="Q17" s="11">
        <f t="shared" si="3"/>
        <v>-2.424982322689573E-6</v>
      </c>
      <c r="R17" s="12">
        <f t="shared" si="21"/>
        <v>-2.424982322689573E-6</v>
      </c>
      <c r="T17" s="1" t="str">
        <f>'input data'!H21</f>
        <v>H3-19</v>
      </c>
      <c r="U17" s="3">
        <f>'input data'!I21</f>
        <v>1.25</v>
      </c>
      <c r="V17" s="3">
        <f>'input data'!J21</f>
        <v>1.24</v>
      </c>
      <c r="W17" s="3">
        <f t="shared" si="4"/>
        <v>1.0000000000000009E-2</v>
      </c>
      <c r="X17" s="34">
        <f>'input data'!K21</f>
        <v>1.2411390754886824</v>
      </c>
      <c r="Y17" s="34">
        <f>'input data'!L21</f>
        <v>1.2307340608608492</v>
      </c>
      <c r="Z17" s="3">
        <f t="shared" si="22"/>
        <v>1.0405014627833165E-2</v>
      </c>
      <c r="AA17" s="11">
        <f t="shared" si="23"/>
        <v>1.0405014627833156</v>
      </c>
      <c r="AB17" s="11">
        <f t="shared" si="24"/>
        <v>9.6107505445021361E-5</v>
      </c>
      <c r="AC17" s="11">
        <f t="shared" si="25"/>
        <v>1.0405014627833174E-4</v>
      </c>
      <c r="AD17" s="12">
        <f t="shared" si="26"/>
        <v>9.6107505445021361E-5</v>
      </c>
      <c r="AF17" s="3">
        <f t="shared" si="27"/>
        <v>-1.0405014627833165E-2</v>
      </c>
      <c r="AG17" s="11">
        <f t="shared" si="28"/>
        <v>-1.0405014627833156</v>
      </c>
      <c r="AH17" s="11">
        <f t="shared" si="29"/>
        <v>-9.6107505445021361E-5</v>
      </c>
      <c r="AI17" s="11">
        <f t="shared" si="30"/>
        <v>-1.0405014627833174E-4</v>
      </c>
      <c r="AJ17" s="12">
        <f t="shared" si="31"/>
        <v>-1.0405014627833174E-4</v>
      </c>
      <c r="AK17" s="12"/>
    </row>
    <row r="18" spans="2:37" ht="15" customHeight="1">
      <c r="B18" s="35" t="str">
        <f>'input data'!B22</f>
        <v>C-9a</v>
      </c>
      <c r="C18" s="3">
        <f>'input data'!C22</f>
        <v>94.6</v>
      </c>
      <c r="D18" s="3">
        <f>'input data'!D22</f>
        <v>94.4</v>
      </c>
      <c r="E18" s="3">
        <f t="shared" si="15"/>
        <v>0.19999999999998863</v>
      </c>
      <c r="F18" s="3">
        <f>'input data'!E22</f>
        <v>97.171308439401045</v>
      </c>
      <c r="G18" s="3">
        <f>'input data'!F22</f>
        <v>96.714565280531318</v>
      </c>
      <c r="H18" s="3">
        <f t="shared" si="16"/>
        <v>0.45674315886972749</v>
      </c>
      <c r="I18" s="11">
        <f t="shared" si="17"/>
        <v>2.2837157943487671</v>
      </c>
      <c r="J18" s="11">
        <f t="shared" si="18"/>
        <v>1.7515314339454399E-2</v>
      </c>
      <c r="K18" s="11">
        <f t="shared" si="19"/>
        <v>9.13486317739403E-2</v>
      </c>
      <c r="L18" s="12">
        <f t="shared" si="20"/>
        <v>1.7515314339454399E-2</v>
      </c>
      <c r="N18" s="3">
        <f t="shared" si="0"/>
        <v>-0.45674315886972749</v>
      </c>
      <c r="O18" s="11">
        <f t="shared" si="1"/>
        <v>-2.2837157943487671</v>
      </c>
      <c r="P18" s="11">
        <f t="shared" si="2"/>
        <v>-1.7515314339454399E-2</v>
      </c>
      <c r="Q18" s="11">
        <f t="shared" si="3"/>
        <v>-9.13486317739403E-2</v>
      </c>
      <c r="R18" s="12">
        <f t="shared" si="21"/>
        <v>-9.13486317739403E-2</v>
      </c>
      <c r="T18" s="1" t="str">
        <f>'input data'!H22</f>
        <v>H3-20</v>
      </c>
      <c r="U18" s="3">
        <f>'input data'!I22</f>
        <v>1.5</v>
      </c>
      <c r="V18" s="3">
        <f>'input data'!J22</f>
        <v>1.45</v>
      </c>
      <c r="W18" s="3">
        <f t="shared" si="4"/>
        <v>5.0000000000000044E-2</v>
      </c>
      <c r="X18" s="34">
        <f>'input data'!K22</f>
        <v>1.524825950028478</v>
      </c>
      <c r="Y18" s="34">
        <f>'input data'!L22</f>
        <v>1.4997717239988979</v>
      </c>
      <c r="Z18" s="3">
        <f t="shared" si="22"/>
        <v>2.5054226029580073E-2</v>
      </c>
      <c r="AA18" s="11">
        <f t="shared" si="23"/>
        <v>0.50108452059160102</v>
      </c>
      <c r="AB18" s="11">
        <f t="shared" si="24"/>
        <v>4.9891782668688338E-3</v>
      </c>
      <c r="AC18" s="11">
        <f t="shared" si="25"/>
        <v>1.2527113014790048E-3</v>
      </c>
      <c r="AD18" s="12">
        <f t="shared" si="26"/>
        <v>1.2527113014790048E-3</v>
      </c>
      <c r="AF18" s="3">
        <f t="shared" si="27"/>
        <v>-2.5054226029580073E-2</v>
      </c>
      <c r="AG18" s="11">
        <f t="shared" si="28"/>
        <v>-0.50108452059160102</v>
      </c>
      <c r="AH18" s="11">
        <f t="shared" si="29"/>
        <v>-4.9891782668688338E-3</v>
      </c>
      <c r="AI18" s="11">
        <f t="shared" si="30"/>
        <v>-1.2527113014790048E-3</v>
      </c>
      <c r="AJ18" s="12">
        <f t="shared" si="31"/>
        <v>-1.2527113014790048E-3</v>
      </c>
      <c r="AK18" s="12"/>
    </row>
    <row r="19" spans="2:37" ht="15" customHeight="1">
      <c r="B19" s="35" t="str">
        <f>'input data'!B23</f>
        <v>C-10a</v>
      </c>
      <c r="C19" s="3">
        <f>'input data'!C23</f>
        <v>164.6</v>
      </c>
      <c r="D19" s="3">
        <f>'input data'!D23</f>
        <v>164.8</v>
      </c>
      <c r="E19" s="3">
        <f t="shared" si="15"/>
        <v>-0.20000000000001705</v>
      </c>
      <c r="F19" s="3">
        <f>'input data'!E23</f>
        <v>166.56638828942152</v>
      </c>
      <c r="G19" s="3">
        <f>'input data'!F23</f>
        <v>166.51397987361389</v>
      </c>
      <c r="H19" s="3">
        <f t="shared" si="16"/>
        <v>5.2408415807633446E-2</v>
      </c>
      <c r="I19" s="11">
        <f t="shared" si="17"/>
        <v>-0.26204207903814491</v>
      </c>
      <c r="J19" s="11">
        <f t="shared" si="18"/>
        <v>-0.15264723950760639</v>
      </c>
      <c r="K19" s="11">
        <f t="shared" si="19"/>
        <v>-1.0481683161527583E-2</v>
      </c>
      <c r="L19" s="12">
        <f t="shared" si="20"/>
        <v>-1.0481683161527583E-2</v>
      </c>
      <c r="N19" s="3">
        <f t="shared" si="0"/>
        <v>-5.2408415807633446E-2</v>
      </c>
      <c r="O19" s="11">
        <f t="shared" si="1"/>
        <v>0.26204207903814491</v>
      </c>
      <c r="P19" s="11">
        <f t="shared" si="2"/>
        <v>0.15264723950760639</v>
      </c>
      <c r="Q19" s="11">
        <f t="shared" si="3"/>
        <v>1.0481683161527583E-2</v>
      </c>
      <c r="R19" s="12">
        <f t="shared" si="21"/>
        <v>1.0481683161527583E-2</v>
      </c>
      <c r="T19" s="1" t="str">
        <f>'input data'!H23</f>
        <v>3-OMe</v>
      </c>
      <c r="U19" s="3">
        <f>'input data'!I23</f>
        <v>3.79</v>
      </c>
      <c r="V19" s="3">
        <f>'input data'!J23</f>
        <v>3.78</v>
      </c>
      <c r="W19" s="3">
        <f t="shared" si="4"/>
        <v>1.0000000000000231E-2</v>
      </c>
      <c r="X19" s="34">
        <f>'input data'!K23</f>
        <v>3.9095067252149232</v>
      </c>
      <c r="Y19" s="34">
        <f>'input data'!L23</f>
        <v>3.9053097491293198</v>
      </c>
      <c r="Z19" s="3">
        <f t="shared" si="22"/>
        <v>4.1969760856033211E-3</v>
      </c>
      <c r="AA19" s="11">
        <f t="shared" si="23"/>
        <v>0.4196976085603224</v>
      </c>
      <c r="AB19" s="11">
        <f t="shared" si="24"/>
        <v>2.3826678532439571E-4</v>
      </c>
      <c r="AC19" s="11">
        <f t="shared" si="25"/>
        <v>4.196976085603418E-5</v>
      </c>
      <c r="AD19" s="12">
        <f t="shared" si="26"/>
        <v>4.196976085603418E-5</v>
      </c>
      <c r="AF19" s="3">
        <f t="shared" si="27"/>
        <v>-4.1969760856033211E-3</v>
      </c>
      <c r="AG19" s="11">
        <f t="shared" si="28"/>
        <v>-0.4196976085603224</v>
      </c>
      <c r="AH19" s="11">
        <f t="shared" si="29"/>
        <v>-2.3826678532439571E-4</v>
      </c>
      <c r="AI19" s="11">
        <f t="shared" si="30"/>
        <v>-4.196976085603418E-5</v>
      </c>
      <c r="AJ19" s="12">
        <f t="shared" si="31"/>
        <v>-4.196976085603418E-5</v>
      </c>
      <c r="AK19" s="12"/>
    </row>
    <row r="20" spans="2:37" ht="15" customHeight="1">
      <c r="B20" s="35" t="str">
        <f>'input data'!B24</f>
        <v>C-11</v>
      </c>
      <c r="C20" s="3">
        <f>'input data'!C24</f>
        <v>27.4</v>
      </c>
      <c r="D20" s="3">
        <f>'input data'!D24</f>
        <v>27</v>
      </c>
      <c r="E20" s="3">
        <f t="shared" si="15"/>
        <v>0.39999999999999858</v>
      </c>
      <c r="F20" s="3">
        <f>'input data'!E24</f>
        <v>28.74454738736662</v>
      </c>
      <c r="G20" s="3">
        <f>'input data'!F24</f>
        <v>28.49173153763903</v>
      </c>
      <c r="H20" s="3">
        <f t="shared" si="16"/>
        <v>0.25281584972758964</v>
      </c>
      <c r="I20" s="11">
        <f t="shared" si="17"/>
        <v>0.63203962431897631</v>
      </c>
      <c r="J20" s="11">
        <f t="shared" si="18"/>
        <v>0.25314868537300822</v>
      </c>
      <c r="K20" s="11">
        <f t="shared" si="19"/>
        <v>0.10112633989103549</v>
      </c>
      <c r="L20" s="12">
        <f t="shared" si="20"/>
        <v>0.10112633989103549</v>
      </c>
      <c r="N20" s="3">
        <f t="shared" si="0"/>
        <v>-0.25281584972758964</v>
      </c>
      <c r="O20" s="11">
        <f t="shared" si="1"/>
        <v>-0.63203962431897631</v>
      </c>
      <c r="P20" s="11">
        <f t="shared" si="2"/>
        <v>-0.25314868537300822</v>
      </c>
      <c r="Q20" s="11">
        <f t="shared" si="3"/>
        <v>-0.10112633989103549</v>
      </c>
      <c r="R20" s="12">
        <f t="shared" si="21"/>
        <v>-0.10112633989103549</v>
      </c>
      <c r="T20" s="1" t="str">
        <f>'input data'!H24</f>
        <v>7-OMe</v>
      </c>
      <c r="U20" s="3">
        <f>'input data'!I24</f>
        <v>3.83</v>
      </c>
      <c r="V20" s="3">
        <f>'input data'!J24</f>
        <v>3.83</v>
      </c>
      <c r="W20" s="3">
        <f t="shared" si="4"/>
        <v>1E-4</v>
      </c>
      <c r="X20" s="34">
        <f>'input data'!K24</f>
        <v>4.0449107431687823</v>
      </c>
      <c r="Y20" s="34">
        <f>'input data'!L24</f>
        <v>4.0598924571501342</v>
      </c>
      <c r="Z20" s="3">
        <f t="shared" si="22"/>
        <v>-1.4981713981351952E-2</v>
      </c>
      <c r="AA20" s="11">
        <f t="shared" si="23"/>
        <v>-149.8171398135195</v>
      </c>
      <c r="AB20" s="11">
        <f t="shared" si="24"/>
        <v>-6.6748037056689285E-11</v>
      </c>
      <c r="AC20" s="11">
        <f t="shared" si="25"/>
        <v>-1.4981713981351953E-6</v>
      </c>
      <c r="AD20" s="12">
        <f t="shared" si="26"/>
        <v>-1.4981713981351953E-6</v>
      </c>
      <c r="AF20" s="3">
        <f t="shared" si="27"/>
        <v>1.4981713981351952E-2</v>
      </c>
      <c r="AG20" s="11">
        <f t="shared" si="28"/>
        <v>149.8171398135195</v>
      </c>
      <c r="AH20" s="11">
        <f t="shared" si="29"/>
        <v>6.6748037056689285E-11</v>
      </c>
      <c r="AI20" s="11">
        <f t="shared" si="30"/>
        <v>1.4981713981351953E-6</v>
      </c>
      <c r="AJ20" s="12">
        <f t="shared" si="31"/>
        <v>6.6748037056689285E-11</v>
      </c>
      <c r="AK20" s="12"/>
    </row>
    <row r="21" spans="2:37" ht="15" customHeight="1">
      <c r="B21" s="35" t="str">
        <f>'input data'!B25</f>
        <v>C-12</v>
      </c>
      <c r="C21" s="3">
        <f>'input data'!C25</f>
        <v>91.8</v>
      </c>
      <c r="D21" s="3">
        <f>'input data'!D25</f>
        <v>91.5</v>
      </c>
      <c r="E21" s="3">
        <f t="shared" ref="E21:E50" si="32">IF(C21-D21=0,0.0001,C21-D21)</f>
        <v>0.29999999999999716</v>
      </c>
      <c r="F21" s="3">
        <f>'input data'!E25</f>
        <v>93.795106003919003</v>
      </c>
      <c r="G21" s="3">
        <f>'input data'!F25</f>
        <v>93.166996125042303</v>
      </c>
      <c r="H21" s="3">
        <f t="shared" ref="H21:H50" si="33">IF(F21-G21=0,0.0001,F21-G21)</f>
        <v>0.62810987887669967</v>
      </c>
      <c r="I21" s="11">
        <f t="shared" ref="I21:I50" si="34">H21/E21</f>
        <v>2.0936995962556852</v>
      </c>
      <c r="J21" s="11">
        <f t="shared" ref="J21:J50" si="35">E21^3/H21</f>
        <v>4.2986109449966843E-2</v>
      </c>
      <c r="K21" s="11">
        <f t="shared" ref="K21:K50" si="36">E21*H21</f>
        <v>0.1884329636630081</v>
      </c>
      <c r="L21" s="12">
        <f t="shared" ref="L21:L50" si="37" xml:space="preserve"> IF(I21 &gt;1, J21, K21)</f>
        <v>4.2986109449966843E-2</v>
      </c>
      <c r="N21" s="3">
        <f t="shared" ref="N21:N50" si="38">H21*-1</f>
        <v>-0.62810987887669967</v>
      </c>
      <c r="O21" s="11">
        <f t="shared" ref="O21:O50" si="39">N21/E21</f>
        <v>-2.0936995962556852</v>
      </c>
      <c r="P21" s="11">
        <f t="shared" ref="P21:P50" si="40">E21^3/N21</f>
        <v>-4.2986109449966843E-2</v>
      </c>
      <c r="Q21" s="11">
        <f t="shared" ref="Q21:Q50" si="41">E21*N21</f>
        <v>-0.1884329636630081</v>
      </c>
      <c r="R21" s="12">
        <f t="shared" ref="R21:R50" si="42" xml:space="preserve"> IF(O21 &gt;1, P21, Q21)</f>
        <v>-0.1884329636630081</v>
      </c>
      <c r="T21" s="1">
        <f>'input data'!H25</f>
        <v>0</v>
      </c>
      <c r="U21" s="3">
        <f>'input data'!I25</f>
        <v>0</v>
      </c>
      <c r="V21" s="3">
        <f>'input data'!J25</f>
        <v>0</v>
      </c>
      <c r="W21" s="3">
        <f t="shared" si="4"/>
        <v>1E-4</v>
      </c>
      <c r="X21" s="34">
        <f>'input data'!K25</f>
        <v>0</v>
      </c>
      <c r="Y21" s="34">
        <f>'input data'!L25</f>
        <v>0</v>
      </c>
      <c r="Z21" s="3">
        <f t="shared" si="22"/>
        <v>1E-4</v>
      </c>
      <c r="AA21" s="11">
        <f t="shared" si="23"/>
        <v>1</v>
      </c>
      <c r="AB21" s="11">
        <f t="shared" si="24"/>
        <v>9.9999999999999986E-9</v>
      </c>
      <c r="AC21" s="11">
        <f t="shared" si="25"/>
        <v>1E-8</v>
      </c>
      <c r="AD21" s="12">
        <f t="shared" si="26"/>
        <v>1E-8</v>
      </c>
      <c r="AF21" s="3">
        <f t="shared" si="27"/>
        <v>-1E-4</v>
      </c>
      <c r="AG21" s="11">
        <f t="shared" si="28"/>
        <v>-1</v>
      </c>
      <c r="AH21" s="11">
        <f t="shared" si="29"/>
        <v>-9.9999999999999986E-9</v>
      </c>
      <c r="AI21" s="11">
        <f t="shared" si="30"/>
        <v>-1E-8</v>
      </c>
      <c r="AJ21" s="12">
        <f t="shared" si="31"/>
        <v>-1E-8</v>
      </c>
      <c r="AK21" s="12"/>
    </row>
    <row r="22" spans="2:37" ht="15" customHeight="1">
      <c r="B22" s="35" t="str">
        <f>'input data'!B26</f>
        <v>C-13</v>
      </c>
      <c r="C22" s="3">
        <f>'input data'!C26</f>
        <v>72</v>
      </c>
      <c r="D22" s="3">
        <f>'input data'!D26</f>
        <v>71.5</v>
      </c>
      <c r="E22" s="3">
        <f t="shared" si="32"/>
        <v>0.5</v>
      </c>
      <c r="F22" s="3">
        <f>'input data'!E26</f>
        <v>71.903571055405436</v>
      </c>
      <c r="G22" s="3">
        <f>'input data'!F26</f>
        <v>71.621085789127989</v>
      </c>
      <c r="H22" s="3">
        <f t="shared" si="33"/>
        <v>0.28248526627744752</v>
      </c>
      <c r="I22" s="11">
        <f t="shared" si="34"/>
        <v>0.56497053255489504</v>
      </c>
      <c r="J22" s="11">
        <f t="shared" si="35"/>
        <v>0.44250095464175188</v>
      </c>
      <c r="K22" s="11">
        <f t="shared" si="36"/>
        <v>0.14124263313872376</v>
      </c>
      <c r="L22" s="12">
        <f t="shared" si="37"/>
        <v>0.14124263313872376</v>
      </c>
      <c r="N22" s="3">
        <f t="shared" si="38"/>
        <v>-0.28248526627744752</v>
      </c>
      <c r="O22" s="11">
        <f t="shared" si="39"/>
        <v>-0.56497053255489504</v>
      </c>
      <c r="P22" s="11">
        <f t="shared" si="40"/>
        <v>-0.44250095464175188</v>
      </c>
      <c r="Q22" s="11">
        <f t="shared" si="41"/>
        <v>-0.14124263313872376</v>
      </c>
      <c r="R22" s="12">
        <f t="shared" si="42"/>
        <v>-0.14124263313872376</v>
      </c>
      <c r="T22" s="1">
        <f>'input data'!H26</f>
        <v>0</v>
      </c>
      <c r="U22" s="3">
        <f>'input data'!I26</f>
        <v>0</v>
      </c>
      <c r="V22" s="3">
        <f>'input data'!J26</f>
        <v>0</v>
      </c>
      <c r="W22" s="3">
        <f t="shared" si="4"/>
        <v>1E-4</v>
      </c>
      <c r="X22" s="34">
        <f>'input data'!K26</f>
        <v>0</v>
      </c>
      <c r="Y22" s="34">
        <f>'input data'!L26</f>
        <v>0</v>
      </c>
      <c r="Z22" s="3">
        <f t="shared" si="22"/>
        <v>1E-4</v>
      </c>
      <c r="AA22" s="11">
        <f t="shared" si="23"/>
        <v>1</v>
      </c>
      <c r="AB22" s="11">
        <f t="shared" si="24"/>
        <v>9.9999999999999986E-9</v>
      </c>
      <c r="AC22" s="11">
        <f t="shared" si="25"/>
        <v>1E-8</v>
      </c>
      <c r="AD22" s="12">
        <f t="shared" si="26"/>
        <v>1E-8</v>
      </c>
      <c r="AF22" s="3">
        <f t="shared" si="27"/>
        <v>-1E-4</v>
      </c>
      <c r="AG22" s="11">
        <f t="shared" si="28"/>
        <v>-1</v>
      </c>
      <c r="AH22" s="11">
        <f t="shared" si="29"/>
        <v>-9.9999999999999986E-9</v>
      </c>
      <c r="AI22" s="11">
        <f t="shared" si="30"/>
        <v>-1E-8</v>
      </c>
      <c r="AJ22" s="12">
        <f t="shared" si="31"/>
        <v>-1E-8</v>
      </c>
      <c r="AK22" s="12"/>
    </row>
    <row r="23" spans="2:37" ht="15" customHeight="1">
      <c r="B23" s="35" t="str">
        <f>'input data'!B27</f>
        <v>C-14</v>
      </c>
      <c r="C23" s="3">
        <f>'input data'!C27</f>
        <v>24</v>
      </c>
      <c r="D23" s="3">
        <f>'input data'!D27</f>
        <v>24</v>
      </c>
      <c r="E23" s="3">
        <f t="shared" si="32"/>
        <v>1E-4</v>
      </c>
      <c r="F23" s="3">
        <f>'input data'!E27</f>
        <v>23.440136073812045</v>
      </c>
      <c r="G23" s="3">
        <f>'input data'!F27</f>
        <v>22.749008384735227</v>
      </c>
      <c r="H23" s="3">
        <f t="shared" si="33"/>
        <v>0.69112768907681854</v>
      </c>
      <c r="I23" s="11">
        <f t="shared" si="34"/>
        <v>6911.2768907681848</v>
      </c>
      <c r="J23" s="11">
        <f t="shared" si="35"/>
        <v>1.4469106299817927E-12</v>
      </c>
      <c r="K23" s="11">
        <f t="shared" si="36"/>
        <v>6.9112768907681854E-5</v>
      </c>
      <c r="L23" s="12">
        <f t="shared" si="37"/>
        <v>1.4469106299817927E-12</v>
      </c>
      <c r="N23" s="3">
        <f t="shared" si="38"/>
        <v>-0.69112768907681854</v>
      </c>
      <c r="O23" s="11">
        <f t="shared" si="39"/>
        <v>-6911.2768907681848</v>
      </c>
      <c r="P23" s="11">
        <f t="shared" si="40"/>
        <v>-1.4469106299817927E-12</v>
      </c>
      <c r="Q23" s="11">
        <f t="shared" si="41"/>
        <v>-6.9112768907681854E-5</v>
      </c>
      <c r="R23" s="12">
        <f t="shared" si="42"/>
        <v>-6.9112768907681854E-5</v>
      </c>
      <c r="T23" s="1">
        <f>'input data'!H27</f>
        <v>0</v>
      </c>
      <c r="U23" s="3">
        <f>'input data'!I27</f>
        <v>0</v>
      </c>
      <c r="V23" s="3">
        <f>'input data'!J27</f>
        <v>0</v>
      </c>
      <c r="W23" s="3">
        <f t="shared" si="4"/>
        <v>1E-4</v>
      </c>
      <c r="X23" s="34">
        <f>'input data'!K27</f>
        <v>0</v>
      </c>
      <c r="Y23" s="34">
        <f>'input data'!L27</f>
        <v>0</v>
      </c>
      <c r="Z23" s="3">
        <f t="shared" si="22"/>
        <v>1E-4</v>
      </c>
      <c r="AA23" s="11">
        <f t="shared" si="23"/>
        <v>1</v>
      </c>
      <c r="AB23" s="11">
        <f t="shared" si="24"/>
        <v>9.9999999999999986E-9</v>
      </c>
      <c r="AC23" s="11">
        <f t="shared" si="25"/>
        <v>1E-8</v>
      </c>
      <c r="AD23" s="12">
        <f t="shared" si="26"/>
        <v>1E-8</v>
      </c>
      <c r="AF23" s="3">
        <f t="shared" si="27"/>
        <v>-1E-4</v>
      </c>
      <c r="AG23" s="11">
        <f t="shared" si="28"/>
        <v>-1</v>
      </c>
      <c r="AH23" s="11">
        <f t="shared" si="29"/>
        <v>-9.9999999999999986E-9</v>
      </c>
      <c r="AI23" s="11">
        <f t="shared" si="30"/>
        <v>-1E-8</v>
      </c>
      <c r="AJ23" s="12">
        <f t="shared" si="31"/>
        <v>-1E-8</v>
      </c>
      <c r="AK23" s="12"/>
    </row>
    <row r="24" spans="2:37" ht="15" customHeight="1">
      <c r="B24" s="35" t="str">
        <f>'input data'!B28</f>
        <v>C-15</v>
      </c>
      <c r="C24" s="3">
        <f>'input data'!C28</f>
        <v>25.7</v>
      </c>
      <c r="D24" s="3">
        <f>'input data'!D28</f>
        <v>26.4</v>
      </c>
      <c r="E24" s="3">
        <f t="shared" si="32"/>
        <v>-0.69999999999999929</v>
      </c>
      <c r="F24" s="3">
        <f>'input data'!E28</f>
        <v>24.953870927725138</v>
      </c>
      <c r="G24" s="3">
        <f>'input data'!F28</f>
        <v>25.376466506827011</v>
      </c>
      <c r="H24" s="3">
        <f t="shared" si="33"/>
        <v>-0.4225955791018734</v>
      </c>
      <c r="I24" s="11">
        <f t="shared" si="34"/>
        <v>0.60370797014553401</v>
      </c>
      <c r="J24" s="11">
        <f t="shared" si="35"/>
        <v>0.8116507056911576</v>
      </c>
      <c r="K24" s="11">
        <f t="shared" si="36"/>
        <v>0.29581690537131106</v>
      </c>
      <c r="L24" s="12">
        <f t="shared" si="37"/>
        <v>0.29581690537131106</v>
      </c>
      <c r="N24" s="3">
        <f t="shared" si="38"/>
        <v>0.4225955791018734</v>
      </c>
      <c r="O24" s="11">
        <f t="shared" si="39"/>
        <v>-0.60370797014553401</v>
      </c>
      <c r="P24" s="11">
        <f t="shared" si="40"/>
        <v>-0.8116507056911576</v>
      </c>
      <c r="Q24" s="11">
        <f t="shared" si="41"/>
        <v>-0.29581690537131106</v>
      </c>
      <c r="R24" s="12">
        <f t="shared" si="42"/>
        <v>-0.29581690537131106</v>
      </c>
      <c r="T24" s="1">
        <f>'input data'!H28</f>
        <v>0</v>
      </c>
      <c r="U24" s="3">
        <f>'input data'!I28</f>
        <v>0</v>
      </c>
      <c r="V24" s="3">
        <f>'input data'!J28</f>
        <v>0</v>
      </c>
      <c r="W24" s="3">
        <f t="shared" si="4"/>
        <v>1E-4</v>
      </c>
      <c r="X24" s="34">
        <f>'input data'!K28</f>
        <v>0</v>
      </c>
      <c r="Y24" s="34">
        <f>'input data'!L28</f>
        <v>0</v>
      </c>
      <c r="Z24" s="3">
        <f t="shared" si="22"/>
        <v>1E-4</v>
      </c>
      <c r="AA24" s="11">
        <f t="shared" si="23"/>
        <v>1</v>
      </c>
      <c r="AB24" s="11">
        <f t="shared" si="24"/>
        <v>9.9999999999999986E-9</v>
      </c>
      <c r="AC24" s="11">
        <f t="shared" si="25"/>
        <v>1E-8</v>
      </c>
      <c r="AD24" s="12">
        <f t="shared" si="26"/>
        <v>1E-8</v>
      </c>
      <c r="AF24" s="3">
        <f t="shared" si="27"/>
        <v>-1E-4</v>
      </c>
      <c r="AG24" s="11">
        <f t="shared" si="28"/>
        <v>-1</v>
      </c>
      <c r="AH24" s="11">
        <f t="shared" si="29"/>
        <v>-9.9999999999999986E-9</v>
      </c>
      <c r="AI24" s="11">
        <f t="shared" si="30"/>
        <v>-1E-8</v>
      </c>
      <c r="AJ24" s="12">
        <f t="shared" si="31"/>
        <v>-1E-8</v>
      </c>
      <c r="AK24" s="12"/>
    </row>
    <row r="25" spans="2:37" ht="15" customHeight="1">
      <c r="B25" s="35" t="str">
        <f>'input data'!B29</f>
        <v>C-16</v>
      </c>
      <c r="C25" s="3">
        <f>'input data'!C29</f>
        <v>25.4</v>
      </c>
      <c r="D25" s="3">
        <f>'input data'!D29</f>
        <v>25.5</v>
      </c>
      <c r="E25" s="3">
        <f t="shared" si="32"/>
        <v>-0.10000000000000142</v>
      </c>
      <c r="F25" s="3">
        <f>'input data'!E29</f>
        <v>25.58479425656699</v>
      </c>
      <c r="G25" s="3">
        <f>'input data'!F29</f>
        <v>25.828466007885076</v>
      </c>
      <c r="H25" s="3">
        <f t="shared" si="33"/>
        <v>-0.24367175131808594</v>
      </c>
      <c r="I25" s="11">
        <f t="shared" si="34"/>
        <v>2.4367175131808247</v>
      </c>
      <c r="J25" s="11">
        <f t="shared" si="35"/>
        <v>4.1038815315717729E-3</v>
      </c>
      <c r="K25" s="11">
        <f t="shared" si="36"/>
        <v>2.436717513180894E-2</v>
      </c>
      <c r="L25" s="12">
        <f t="shared" si="37"/>
        <v>4.1038815315717729E-3</v>
      </c>
      <c r="N25" s="3">
        <f t="shared" si="38"/>
        <v>0.24367175131808594</v>
      </c>
      <c r="O25" s="11">
        <f t="shared" si="39"/>
        <v>-2.4367175131808247</v>
      </c>
      <c r="P25" s="11">
        <f t="shared" si="40"/>
        <v>-4.1038815315717729E-3</v>
      </c>
      <c r="Q25" s="11">
        <f t="shared" si="41"/>
        <v>-2.436717513180894E-2</v>
      </c>
      <c r="R25" s="12">
        <f t="shared" si="42"/>
        <v>-2.436717513180894E-2</v>
      </c>
      <c r="T25" s="1">
        <f>'input data'!H29</f>
        <v>0</v>
      </c>
      <c r="U25" s="3">
        <f>'input data'!I29</f>
        <v>0</v>
      </c>
      <c r="V25" s="3">
        <f>'input data'!J29</f>
        <v>0</v>
      </c>
      <c r="W25" s="3">
        <f t="shared" si="4"/>
        <v>1E-4</v>
      </c>
      <c r="X25" s="34">
        <f>'input data'!K29</f>
        <v>0</v>
      </c>
      <c r="Y25" s="34">
        <f>'input data'!L29</f>
        <v>0</v>
      </c>
      <c r="Z25" s="3">
        <f t="shared" si="22"/>
        <v>1E-4</v>
      </c>
      <c r="AA25" s="11">
        <f t="shared" si="23"/>
        <v>1</v>
      </c>
      <c r="AB25" s="11">
        <f t="shared" si="24"/>
        <v>9.9999999999999986E-9</v>
      </c>
      <c r="AC25" s="11">
        <f t="shared" si="25"/>
        <v>1E-8</v>
      </c>
      <c r="AD25" s="12">
        <f t="shared" si="26"/>
        <v>1E-8</v>
      </c>
      <c r="AF25" s="3">
        <f t="shared" si="27"/>
        <v>-1E-4</v>
      </c>
      <c r="AG25" s="11">
        <f t="shared" si="28"/>
        <v>-1</v>
      </c>
      <c r="AH25" s="11">
        <f t="shared" si="29"/>
        <v>-9.9999999999999986E-9</v>
      </c>
      <c r="AI25" s="11">
        <f t="shared" si="30"/>
        <v>-1E-8</v>
      </c>
      <c r="AJ25" s="12">
        <f t="shared" si="31"/>
        <v>-1E-8</v>
      </c>
      <c r="AK25" s="12"/>
    </row>
    <row r="26" spans="2:37" ht="15" customHeight="1">
      <c r="B26" s="35" t="str">
        <f>'input data'!B30</f>
        <v>C-17</v>
      </c>
      <c r="C26" s="3">
        <f>'input data'!C30</f>
        <v>80.7</v>
      </c>
      <c r="D26" s="3">
        <f>'input data'!D30</f>
        <v>80.8</v>
      </c>
      <c r="E26" s="3">
        <f t="shared" si="32"/>
        <v>-9.9999999999994316E-2</v>
      </c>
      <c r="F26" s="3">
        <f>'input data'!E30</f>
        <v>81.30940842545364</v>
      </c>
      <c r="G26" s="3">
        <f>'input data'!F30</f>
        <v>81.671960190509054</v>
      </c>
      <c r="H26" s="3">
        <f t="shared" si="33"/>
        <v>-0.36255176505541442</v>
      </c>
      <c r="I26" s="11">
        <f t="shared" si="34"/>
        <v>3.6255176505543503</v>
      </c>
      <c r="J26" s="11">
        <f t="shared" si="35"/>
        <v>2.7582268144439566E-3</v>
      </c>
      <c r="K26" s="11">
        <f t="shared" si="36"/>
        <v>3.6255176505539381E-2</v>
      </c>
      <c r="L26" s="12">
        <f t="shared" si="37"/>
        <v>2.7582268144439566E-3</v>
      </c>
      <c r="N26" s="3">
        <f t="shared" si="38"/>
        <v>0.36255176505541442</v>
      </c>
      <c r="O26" s="11">
        <f t="shared" si="39"/>
        <v>-3.6255176505543503</v>
      </c>
      <c r="P26" s="11">
        <f t="shared" si="40"/>
        <v>-2.7582268144439566E-3</v>
      </c>
      <c r="Q26" s="11">
        <f t="shared" si="41"/>
        <v>-3.6255176505539381E-2</v>
      </c>
      <c r="R26" s="12">
        <f t="shared" si="42"/>
        <v>-3.6255176505539381E-2</v>
      </c>
      <c r="T26" s="1">
        <f>'input data'!H30</f>
        <v>0</v>
      </c>
      <c r="U26" s="3">
        <f>'input data'!I30</f>
        <v>0</v>
      </c>
      <c r="V26" s="3">
        <f>'input data'!J30</f>
        <v>0</v>
      </c>
      <c r="W26" s="3">
        <f t="shared" si="4"/>
        <v>1E-4</v>
      </c>
      <c r="X26" s="34">
        <f>'input data'!K30</f>
        <v>0</v>
      </c>
      <c r="Y26" s="34">
        <f>'input data'!L30</f>
        <v>0</v>
      </c>
      <c r="Z26" s="3">
        <f t="shared" si="22"/>
        <v>1E-4</v>
      </c>
      <c r="AA26" s="11">
        <f t="shared" si="23"/>
        <v>1</v>
      </c>
      <c r="AB26" s="11">
        <f t="shared" si="24"/>
        <v>9.9999999999999986E-9</v>
      </c>
      <c r="AC26" s="11">
        <f t="shared" si="25"/>
        <v>1E-8</v>
      </c>
      <c r="AD26" s="12">
        <f t="shared" si="26"/>
        <v>1E-8</v>
      </c>
      <c r="AF26" s="3">
        <f t="shared" si="27"/>
        <v>-1E-4</v>
      </c>
      <c r="AG26" s="11">
        <f t="shared" si="28"/>
        <v>-1</v>
      </c>
      <c r="AH26" s="11">
        <f t="shared" si="29"/>
        <v>-9.9999999999999986E-9</v>
      </c>
      <c r="AI26" s="11">
        <f t="shared" si="30"/>
        <v>-1E-8</v>
      </c>
      <c r="AJ26" s="12">
        <f t="shared" si="31"/>
        <v>-1E-8</v>
      </c>
      <c r="AK26" s="12"/>
    </row>
    <row r="27" spans="2:37" ht="15" customHeight="1">
      <c r="B27" s="35" t="str">
        <f>'input data'!B31</f>
        <v>C-18</v>
      </c>
      <c r="C27" s="3">
        <f>'input data'!C31</f>
        <v>82.5</v>
      </c>
      <c r="D27" s="3">
        <f>'input data'!D31</f>
        <v>82.6</v>
      </c>
      <c r="E27" s="3">
        <f t="shared" si="32"/>
        <v>-9.9999999999994316E-2</v>
      </c>
      <c r="F27" s="3">
        <f>'input data'!E31</f>
        <v>82.332301972423195</v>
      </c>
      <c r="G27" s="3">
        <f>'input data'!F31</f>
        <v>83.233179768655177</v>
      </c>
      <c r="H27" s="3">
        <f t="shared" si="33"/>
        <v>-0.90087779623198116</v>
      </c>
      <c r="I27" s="11">
        <f t="shared" si="34"/>
        <v>9.0087779623203232</v>
      </c>
      <c r="J27" s="11">
        <f t="shared" si="35"/>
        <v>1.1100284679924821E-3</v>
      </c>
      <c r="K27" s="11">
        <f t="shared" si="36"/>
        <v>9.008777962319299E-2</v>
      </c>
      <c r="L27" s="12">
        <f t="shared" si="37"/>
        <v>1.1100284679924821E-3</v>
      </c>
      <c r="N27" s="3">
        <f t="shared" si="38"/>
        <v>0.90087779623198116</v>
      </c>
      <c r="O27" s="11">
        <f t="shared" si="39"/>
        <v>-9.0087779623203232</v>
      </c>
      <c r="P27" s="11">
        <f t="shared" si="40"/>
        <v>-1.1100284679924821E-3</v>
      </c>
      <c r="Q27" s="11">
        <f t="shared" si="41"/>
        <v>-9.008777962319299E-2</v>
      </c>
      <c r="R27" s="12">
        <f t="shared" si="42"/>
        <v>-9.008777962319299E-2</v>
      </c>
      <c r="T27" s="1">
        <f>'input data'!H31</f>
        <v>0</v>
      </c>
      <c r="U27" s="3">
        <f>'input data'!I31</f>
        <v>0</v>
      </c>
      <c r="V27" s="3">
        <f>'input data'!J31</f>
        <v>0</v>
      </c>
      <c r="W27" s="3">
        <f t="shared" si="4"/>
        <v>1E-4</v>
      </c>
      <c r="X27" s="34">
        <f>'input data'!K31</f>
        <v>0</v>
      </c>
      <c r="Y27" s="34">
        <f>'input data'!L31</f>
        <v>0</v>
      </c>
      <c r="Z27" s="3">
        <f t="shared" si="22"/>
        <v>1E-4</v>
      </c>
      <c r="AA27" s="11">
        <f t="shared" si="23"/>
        <v>1</v>
      </c>
      <c r="AB27" s="11">
        <f t="shared" si="24"/>
        <v>9.9999999999999986E-9</v>
      </c>
      <c r="AC27" s="11">
        <f t="shared" si="25"/>
        <v>1E-8</v>
      </c>
      <c r="AD27" s="12">
        <f t="shared" si="26"/>
        <v>1E-8</v>
      </c>
      <c r="AF27" s="3">
        <f t="shared" si="27"/>
        <v>-1E-4</v>
      </c>
      <c r="AG27" s="11">
        <f t="shared" si="28"/>
        <v>-1</v>
      </c>
      <c r="AH27" s="11">
        <f t="shared" si="29"/>
        <v>-9.9999999999999986E-9</v>
      </c>
      <c r="AI27" s="11">
        <f t="shared" si="30"/>
        <v>-1E-8</v>
      </c>
      <c r="AJ27" s="12">
        <f t="shared" si="31"/>
        <v>-1E-8</v>
      </c>
      <c r="AK27" s="12"/>
    </row>
    <row r="28" spans="2:37" ht="15" customHeight="1">
      <c r="B28" s="35" t="str">
        <f>'input data'!B32</f>
        <v>C-19</v>
      </c>
      <c r="C28" s="3">
        <f>'input data'!C32</f>
        <v>21</v>
      </c>
      <c r="D28" s="3">
        <f>'input data'!D32</f>
        <v>21.2</v>
      </c>
      <c r="E28" s="3">
        <f t="shared" si="32"/>
        <v>-0.19999999999999929</v>
      </c>
      <c r="F28" s="3">
        <f>'input data'!E32</f>
        <v>20.857171760031584</v>
      </c>
      <c r="G28" s="3">
        <f>'input data'!F32</f>
        <v>20.86646620115976</v>
      </c>
      <c r="H28" s="3">
        <f t="shared" si="33"/>
        <v>-9.294441128176345E-3</v>
      </c>
      <c r="I28" s="11">
        <f t="shared" si="34"/>
        <v>4.6472205640881892E-2</v>
      </c>
      <c r="J28" s="11">
        <f t="shared" si="35"/>
        <v>0.86072953603931091</v>
      </c>
      <c r="K28" s="11">
        <f t="shared" si="36"/>
        <v>1.8588882256352624E-3</v>
      </c>
      <c r="L28" s="12">
        <f t="shared" si="37"/>
        <v>1.8588882256352624E-3</v>
      </c>
      <c r="N28" s="3">
        <f t="shared" si="38"/>
        <v>9.294441128176345E-3</v>
      </c>
      <c r="O28" s="11">
        <f t="shared" si="39"/>
        <v>-4.6472205640881892E-2</v>
      </c>
      <c r="P28" s="11">
        <f t="shared" si="40"/>
        <v>-0.86072953603931091</v>
      </c>
      <c r="Q28" s="11">
        <f t="shared" si="41"/>
        <v>-1.8588882256352624E-3</v>
      </c>
      <c r="R28" s="12">
        <f t="shared" si="42"/>
        <v>-1.8588882256352624E-3</v>
      </c>
      <c r="T28" s="1">
        <f>'input data'!H32</f>
        <v>0</v>
      </c>
      <c r="U28" s="3">
        <f>'input data'!I32</f>
        <v>0</v>
      </c>
      <c r="V28" s="3">
        <f>'input data'!J32</f>
        <v>0</v>
      </c>
      <c r="W28" s="3">
        <f t="shared" si="4"/>
        <v>1E-4</v>
      </c>
      <c r="X28" s="34">
        <f>'input data'!K32</f>
        <v>0</v>
      </c>
      <c r="Y28" s="34">
        <f>'input data'!L32</f>
        <v>0</v>
      </c>
      <c r="Z28" s="3">
        <f t="shared" si="22"/>
        <v>1E-4</v>
      </c>
      <c r="AA28" s="11">
        <f t="shared" si="23"/>
        <v>1</v>
      </c>
      <c r="AB28" s="11">
        <f t="shared" si="24"/>
        <v>9.9999999999999986E-9</v>
      </c>
      <c r="AC28" s="11">
        <f t="shared" si="25"/>
        <v>1E-8</v>
      </c>
      <c r="AD28" s="12">
        <f t="shared" si="26"/>
        <v>1E-8</v>
      </c>
      <c r="AF28" s="3">
        <f t="shared" si="27"/>
        <v>-1E-4</v>
      </c>
      <c r="AG28" s="11">
        <f t="shared" si="28"/>
        <v>-1</v>
      </c>
      <c r="AH28" s="11">
        <f t="shared" si="29"/>
        <v>-9.9999999999999986E-9</v>
      </c>
      <c r="AI28" s="11">
        <f t="shared" si="30"/>
        <v>-1E-8</v>
      </c>
      <c r="AJ28" s="12">
        <f t="shared" si="31"/>
        <v>-1E-8</v>
      </c>
      <c r="AK28" s="12"/>
    </row>
    <row r="29" spans="2:37" ht="15" customHeight="1">
      <c r="B29" s="35" t="str">
        <f>'input data'!B33</f>
        <v>C-20</v>
      </c>
      <c r="C29" s="3">
        <f>'input data'!C33</f>
        <v>28.6</v>
      </c>
      <c r="D29" s="3">
        <f>'input data'!D33</f>
        <v>27.8</v>
      </c>
      <c r="E29" s="3">
        <f t="shared" si="32"/>
        <v>0.80000000000000071</v>
      </c>
      <c r="F29" s="3">
        <f>'input data'!E33</f>
        <v>28.99224405280026</v>
      </c>
      <c r="G29" s="3">
        <f>'input data'!F33</f>
        <v>27.820121059643672</v>
      </c>
      <c r="H29" s="3">
        <f t="shared" si="33"/>
        <v>1.172122993156588</v>
      </c>
      <c r="I29" s="11">
        <f t="shared" si="34"/>
        <v>1.4651537414457336</v>
      </c>
      <c r="J29" s="11">
        <f t="shared" si="35"/>
        <v>0.43681422767858075</v>
      </c>
      <c r="K29" s="11">
        <f t="shared" si="36"/>
        <v>0.93769839452527126</v>
      </c>
      <c r="L29" s="12">
        <f t="shared" si="37"/>
        <v>0.43681422767858075</v>
      </c>
      <c r="N29" s="3">
        <f t="shared" si="38"/>
        <v>-1.172122993156588</v>
      </c>
      <c r="O29" s="11">
        <f t="shared" si="39"/>
        <v>-1.4651537414457336</v>
      </c>
      <c r="P29" s="11">
        <f t="shared" si="40"/>
        <v>-0.43681422767858075</v>
      </c>
      <c r="Q29" s="11">
        <f t="shared" si="41"/>
        <v>-0.93769839452527126</v>
      </c>
      <c r="R29" s="12">
        <f t="shared" si="42"/>
        <v>-0.93769839452527126</v>
      </c>
      <c r="T29" s="1">
        <f>'input data'!H33</f>
        <v>0</v>
      </c>
      <c r="U29" s="3">
        <f>'input data'!I33</f>
        <v>0</v>
      </c>
      <c r="V29" s="3">
        <f>'input data'!J33</f>
        <v>0</v>
      </c>
      <c r="W29" s="3">
        <f t="shared" si="4"/>
        <v>1E-4</v>
      </c>
      <c r="X29" s="34">
        <f>'input data'!K33</f>
        <v>0</v>
      </c>
      <c r="Y29" s="34">
        <f>'input data'!L33</f>
        <v>0</v>
      </c>
      <c r="Z29" s="3">
        <f t="shared" si="22"/>
        <v>1E-4</v>
      </c>
      <c r="AA29" s="11">
        <f t="shared" si="23"/>
        <v>1</v>
      </c>
      <c r="AB29" s="11">
        <f t="shared" si="24"/>
        <v>9.9999999999999986E-9</v>
      </c>
      <c r="AC29" s="11">
        <f t="shared" si="25"/>
        <v>1E-8</v>
      </c>
      <c r="AD29" s="12">
        <f t="shared" si="26"/>
        <v>1E-8</v>
      </c>
      <c r="AF29" s="3">
        <f t="shared" si="27"/>
        <v>-1E-4</v>
      </c>
      <c r="AG29" s="11">
        <f t="shared" si="28"/>
        <v>-1</v>
      </c>
      <c r="AH29" s="11">
        <f t="shared" si="29"/>
        <v>-9.9999999999999986E-9</v>
      </c>
      <c r="AI29" s="11">
        <f t="shared" si="30"/>
        <v>-1E-8</v>
      </c>
      <c r="AJ29" s="12">
        <f t="shared" si="31"/>
        <v>-1E-8</v>
      </c>
      <c r="AK29" s="12"/>
    </row>
    <row r="30" spans="2:37" ht="15" customHeight="1">
      <c r="B30" s="35" t="str">
        <f>'input data'!B34</f>
        <v>3-OMe</v>
      </c>
      <c r="C30" s="3">
        <f>'input data'!C34</f>
        <v>55.6</v>
      </c>
      <c r="D30" s="3">
        <f>'input data'!D34</f>
        <v>55.6</v>
      </c>
      <c r="E30" s="3">
        <f t="shared" si="32"/>
        <v>1E-4</v>
      </c>
      <c r="F30" s="3">
        <f>'input data'!E34</f>
        <v>54.501428587025615</v>
      </c>
      <c r="G30" s="3">
        <f>'input data'!F34</f>
        <v>54.514555283321094</v>
      </c>
      <c r="H30" s="3">
        <f t="shared" si="33"/>
        <v>-1.312669629547969E-2</v>
      </c>
      <c r="I30" s="11">
        <f t="shared" si="34"/>
        <v>-131.2669629547969</v>
      </c>
      <c r="J30" s="11">
        <f t="shared" si="35"/>
        <v>-7.6180630486923051E-11</v>
      </c>
      <c r="K30" s="11">
        <f t="shared" si="36"/>
        <v>-1.3126696295479691E-6</v>
      </c>
      <c r="L30" s="12">
        <f t="shared" si="37"/>
        <v>-1.3126696295479691E-6</v>
      </c>
      <c r="N30" s="3">
        <f t="shared" si="38"/>
        <v>1.312669629547969E-2</v>
      </c>
      <c r="O30" s="11">
        <f t="shared" si="39"/>
        <v>131.2669629547969</v>
      </c>
      <c r="P30" s="11">
        <f t="shared" si="40"/>
        <v>7.6180630486923051E-11</v>
      </c>
      <c r="Q30" s="11">
        <f t="shared" si="41"/>
        <v>1.3126696295479691E-6</v>
      </c>
      <c r="R30" s="12">
        <f t="shared" si="42"/>
        <v>7.6180630486923051E-11</v>
      </c>
      <c r="T30" s="1">
        <f>'input data'!H34</f>
        <v>0</v>
      </c>
      <c r="U30" s="3">
        <f>'input data'!I34</f>
        <v>0</v>
      </c>
      <c r="V30" s="3">
        <f>'input data'!J34</f>
        <v>0</v>
      </c>
      <c r="W30" s="3">
        <f t="shared" si="4"/>
        <v>1E-4</v>
      </c>
      <c r="X30" s="34">
        <f>'input data'!K34</f>
        <v>0</v>
      </c>
      <c r="Y30" s="34">
        <f>'input data'!L34</f>
        <v>0</v>
      </c>
      <c r="Z30" s="3">
        <f t="shared" si="22"/>
        <v>1E-4</v>
      </c>
      <c r="AA30" s="11">
        <f t="shared" si="23"/>
        <v>1</v>
      </c>
      <c r="AB30" s="11">
        <f t="shared" si="24"/>
        <v>9.9999999999999986E-9</v>
      </c>
      <c r="AC30" s="11">
        <f t="shared" si="25"/>
        <v>1E-8</v>
      </c>
      <c r="AD30" s="12">
        <f t="shared" si="26"/>
        <v>1E-8</v>
      </c>
      <c r="AF30" s="3">
        <f t="shared" si="27"/>
        <v>-1E-4</v>
      </c>
      <c r="AG30" s="11">
        <f t="shared" si="28"/>
        <v>-1</v>
      </c>
      <c r="AH30" s="11">
        <f t="shared" si="29"/>
        <v>-9.9999999999999986E-9</v>
      </c>
      <c r="AI30" s="11">
        <f t="shared" si="30"/>
        <v>-1E-8</v>
      </c>
      <c r="AJ30" s="12">
        <f t="shared" si="31"/>
        <v>-1E-8</v>
      </c>
      <c r="AK30" s="12"/>
    </row>
    <row r="31" spans="2:37">
      <c r="B31" s="35" t="str">
        <f>'input data'!B35</f>
        <v>7-OMe</v>
      </c>
      <c r="C31" s="3">
        <f>'input data'!C35</f>
        <v>60.5</v>
      </c>
      <c r="D31" s="3">
        <f>'input data'!D35</f>
        <v>60.4</v>
      </c>
      <c r="E31" s="3">
        <f t="shared" si="32"/>
        <v>0.10000000000000142</v>
      </c>
      <c r="F31" s="3">
        <f>'input data'!E35</f>
        <v>59.12982850670199</v>
      </c>
      <c r="G31" s="3">
        <f>'input data'!F35</f>
        <v>58.945415386666248</v>
      </c>
      <c r="H31" s="3">
        <f t="shared" si="33"/>
        <v>0.18441312003574239</v>
      </c>
      <c r="I31" s="11">
        <f t="shared" si="34"/>
        <v>1.8441312003573977</v>
      </c>
      <c r="J31" s="11">
        <f t="shared" si="35"/>
        <v>5.4226076745853315E-3</v>
      </c>
      <c r="K31" s="11">
        <f t="shared" si="36"/>
        <v>1.8441312003574503E-2</v>
      </c>
      <c r="L31" s="12">
        <f t="shared" si="37"/>
        <v>5.4226076745853315E-3</v>
      </c>
      <c r="N31" s="3">
        <f t="shared" si="38"/>
        <v>-0.18441312003574239</v>
      </c>
      <c r="O31" s="11">
        <f t="shared" si="39"/>
        <v>-1.8441312003573977</v>
      </c>
      <c r="P31" s="11">
        <f t="shared" si="40"/>
        <v>-5.4226076745853315E-3</v>
      </c>
      <c r="Q31" s="11">
        <f t="shared" si="41"/>
        <v>-1.8441312003574503E-2</v>
      </c>
      <c r="R31" s="12">
        <f t="shared" si="42"/>
        <v>-1.8441312003574503E-2</v>
      </c>
      <c r="T31" s="1">
        <f>'input data'!H35</f>
        <v>0</v>
      </c>
      <c r="U31" s="3">
        <f>'input data'!I35</f>
        <v>0</v>
      </c>
      <c r="V31" s="3">
        <f>'input data'!J35</f>
        <v>0</v>
      </c>
      <c r="W31" s="3">
        <f t="shared" si="4"/>
        <v>1E-4</v>
      </c>
      <c r="X31" s="34">
        <f>'input data'!K35</f>
        <v>0</v>
      </c>
      <c r="Y31" s="34">
        <f>'input data'!L35</f>
        <v>0</v>
      </c>
      <c r="Z31" s="3">
        <f t="shared" si="22"/>
        <v>1E-4</v>
      </c>
      <c r="AA31" s="11">
        <f t="shared" si="23"/>
        <v>1</v>
      </c>
      <c r="AB31" s="11">
        <f t="shared" si="24"/>
        <v>9.9999999999999986E-9</v>
      </c>
      <c r="AC31" s="11">
        <f t="shared" si="25"/>
        <v>1E-8</v>
      </c>
      <c r="AD31" s="12">
        <f t="shared" si="26"/>
        <v>1E-8</v>
      </c>
      <c r="AF31" s="3">
        <f t="shared" si="27"/>
        <v>-1E-4</v>
      </c>
      <c r="AG31" s="11">
        <f t="shared" si="28"/>
        <v>-1</v>
      </c>
      <c r="AH31" s="11">
        <f t="shared" si="29"/>
        <v>-9.9999999999999986E-9</v>
      </c>
      <c r="AI31" s="11">
        <f t="shared" si="30"/>
        <v>-1E-8</v>
      </c>
      <c r="AJ31" s="12">
        <f t="shared" si="31"/>
        <v>-1E-8</v>
      </c>
      <c r="AK31" s="25"/>
    </row>
    <row r="32" spans="2:37">
      <c r="B32" s="35">
        <f>'input data'!B36</f>
        <v>0</v>
      </c>
      <c r="C32" s="3">
        <f>'input data'!C36</f>
        <v>0</v>
      </c>
      <c r="D32" s="3">
        <f>'input data'!D36</f>
        <v>0</v>
      </c>
      <c r="E32" s="3">
        <f t="shared" si="32"/>
        <v>1E-4</v>
      </c>
      <c r="F32" s="3">
        <f>'input data'!E36</f>
        <v>0</v>
      </c>
      <c r="G32" s="3">
        <f>'input data'!F36</f>
        <v>0</v>
      </c>
      <c r="H32" s="3">
        <f t="shared" si="33"/>
        <v>1E-4</v>
      </c>
      <c r="I32" s="11">
        <f t="shared" si="34"/>
        <v>1</v>
      </c>
      <c r="J32" s="11">
        <f t="shared" si="35"/>
        <v>9.9999999999999986E-9</v>
      </c>
      <c r="K32" s="11">
        <f t="shared" si="36"/>
        <v>1E-8</v>
      </c>
      <c r="L32" s="12">
        <f t="shared" si="37"/>
        <v>1E-8</v>
      </c>
      <c r="N32" s="3">
        <f t="shared" si="38"/>
        <v>-1E-4</v>
      </c>
      <c r="O32" s="11">
        <f t="shared" si="39"/>
        <v>-1</v>
      </c>
      <c r="P32" s="11">
        <f t="shared" si="40"/>
        <v>-9.9999999999999986E-9</v>
      </c>
      <c r="Q32" s="11">
        <f t="shared" si="41"/>
        <v>-1E-8</v>
      </c>
      <c r="R32" s="12">
        <f t="shared" si="42"/>
        <v>-1E-8</v>
      </c>
      <c r="T32" s="1">
        <f>'input data'!H36</f>
        <v>0</v>
      </c>
      <c r="U32" s="3">
        <f>'input data'!I36</f>
        <v>0</v>
      </c>
      <c r="V32" s="3">
        <f>'input data'!J36</f>
        <v>0</v>
      </c>
      <c r="W32" s="3">
        <f t="shared" si="4"/>
        <v>1E-4</v>
      </c>
      <c r="X32" s="34">
        <f>'input data'!K36</f>
        <v>0</v>
      </c>
      <c r="Y32" s="34">
        <f>'input data'!L36</f>
        <v>0</v>
      </c>
      <c r="Z32" s="3">
        <f t="shared" si="22"/>
        <v>1E-4</v>
      </c>
      <c r="AA32" s="11">
        <f t="shared" si="23"/>
        <v>1</v>
      </c>
      <c r="AB32" s="11">
        <f t="shared" si="24"/>
        <v>9.9999999999999986E-9</v>
      </c>
      <c r="AC32" s="11">
        <f t="shared" si="25"/>
        <v>1E-8</v>
      </c>
      <c r="AD32" s="12">
        <f t="shared" si="26"/>
        <v>1E-8</v>
      </c>
      <c r="AF32" s="3">
        <f t="shared" si="27"/>
        <v>-1E-4</v>
      </c>
      <c r="AG32" s="11">
        <f t="shared" si="28"/>
        <v>-1</v>
      </c>
      <c r="AH32" s="11">
        <f t="shared" si="29"/>
        <v>-9.9999999999999986E-9</v>
      </c>
      <c r="AI32" s="11">
        <f t="shared" si="30"/>
        <v>-1E-8</v>
      </c>
      <c r="AJ32" s="12">
        <f t="shared" si="31"/>
        <v>-1E-8</v>
      </c>
      <c r="AK32" s="25"/>
    </row>
    <row r="33" spans="2:37">
      <c r="B33" s="35">
        <f>'input data'!B37</f>
        <v>0</v>
      </c>
      <c r="C33" s="3">
        <f>'input data'!C37</f>
        <v>0</v>
      </c>
      <c r="D33" s="3">
        <f>'input data'!D37</f>
        <v>0</v>
      </c>
      <c r="E33" s="3">
        <f t="shared" si="32"/>
        <v>1E-4</v>
      </c>
      <c r="F33" s="3">
        <f>'input data'!E37</f>
        <v>0</v>
      </c>
      <c r="G33" s="3">
        <f>'input data'!F37</f>
        <v>0</v>
      </c>
      <c r="H33" s="3">
        <f t="shared" si="33"/>
        <v>1E-4</v>
      </c>
      <c r="I33" s="11">
        <f t="shared" si="34"/>
        <v>1</v>
      </c>
      <c r="J33" s="11">
        <f t="shared" si="35"/>
        <v>9.9999999999999986E-9</v>
      </c>
      <c r="K33" s="11">
        <f t="shared" si="36"/>
        <v>1E-8</v>
      </c>
      <c r="L33" s="12">
        <f t="shared" si="37"/>
        <v>1E-8</v>
      </c>
      <c r="N33" s="3">
        <f t="shared" si="38"/>
        <v>-1E-4</v>
      </c>
      <c r="O33" s="11">
        <f t="shared" si="39"/>
        <v>-1</v>
      </c>
      <c r="P33" s="11">
        <f t="shared" si="40"/>
        <v>-9.9999999999999986E-9</v>
      </c>
      <c r="Q33" s="11">
        <f t="shared" si="41"/>
        <v>-1E-8</v>
      </c>
      <c r="R33" s="12">
        <f t="shared" si="42"/>
        <v>-1E-8</v>
      </c>
      <c r="T33" s="1">
        <f>'input data'!H37</f>
        <v>0</v>
      </c>
      <c r="U33" s="3">
        <f>'input data'!I37</f>
        <v>0</v>
      </c>
      <c r="V33" s="3">
        <f>'input data'!J37</f>
        <v>0</v>
      </c>
      <c r="W33" s="3">
        <f t="shared" si="4"/>
        <v>1E-4</v>
      </c>
      <c r="X33" s="34">
        <f>'input data'!K37</f>
        <v>0</v>
      </c>
      <c r="Y33" s="34">
        <f>'input data'!L37</f>
        <v>0</v>
      </c>
      <c r="Z33" s="3">
        <f t="shared" si="22"/>
        <v>1E-4</v>
      </c>
      <c r="AA33" s="11">
        <f t="shared" si="23"/>
        <v>1</v>
      </c>
      <c r="AB33" s="11">
        <f t="shared" si="24"/>
        <v>9.9999999999999986E-9</v>
      </c>
      <c r="AC33" s="11">
        <f t="shared" si="25"/>
        <v>1E-8</v>
      </c>
      <c r="AD33" s="12">
        <f t="shared" si="26"/>
        <v>1E-8</v>
      </c>
      <c r="AF33" s="3">
        <f t="shared" si="27"/>
        <v>-1E-4</v>
      </c>
      <c r="AG33" s="11">
        <f t="shared" si="28"/>
        <v>-1</v>
      </c>
      <c r="AH33" s="11">
        <f t="shared" si="29"/>
        <v>-9.9999999999999986E-9</v>
      </c>
      <c r="AI33" s="11">
        <f t="shared" si="30"/>
        <v>-1E-8</v>
      </c>
      <c r="AJ33" s="12">
        <f t="shared" si="31"/>
        <v>-1E-8</v>
      </c>
      <c r="AK33" s="25"/>
    </row>
    <row r="34" spans="2:37">
      <c r="B34" s="35">
        <f>'input data'!B38</f>
        <v>0</v>
      </c>
      <c r="C34" s="3">
        <f>'input data'!C38</f>
        <v>0</v>
      </c>
      <c r="D34" s="3">
        <f>'input data'!D38</f>
        <v>0</v>
      </c>
      <c r="E34" s="3">
        <f t="shared" si="32"/>
        <v>1E-4</v>
      </c>
      <c r="F34" s="3">
        <f>'input data'!E38</f>
        <v>0</v>
      </c>
      <c r="G34" s="3">
        <f>'input data'!F38</f>
        <v>0</v>
      </c>
      <c r="H34" s="3">
        <f t="shared" si="33"/>
        <v>1E-4</v>
      </c>
      <c r="I34" s="11">
        <f t="shared" si="34"/>
        <v>1</v>
      </c>
      <c r="J34" s="11">
        <f t="shared" si="35"/>
        <v>9.9999999999999986E-9</v>
      </c>
      <c r="K34" s="11">
        <f t="shared" si="36"/>
        <v>1E-8</v>
      </c>
      <c r="L34" s="12">
        <f t="shared" si="37"/>
        <v>1E-8</v>
      </c>
      <c r="N34" s="3">
        <f t="shared" si="38"/>
        <v>-1E-4</v>
      </c>
      <c r="O34" s="11">
        <f t="shared" si="39"/>
        <v>-1</v>
      </c>
      <c r="P34" s="11">
        <f t="shared" si="40"/>
        <v>-9.9999999999999986E-9</v>
      </c>
      <c r="Q34" s="11">
        <f t="shared" si="41"/>
        <v>-1E-8</v>
      </c>
      <c r="R34" s="12">
        <f t="shared" si="42"/>
        <v>-1E-8</v>
      </c>
      <c r="T34" s="1">
        <f>'input data'!H38</f>
        <v>0</v>
      </c>
      <c r="U34" s="3">
        <f>'input data'!I38</f>
        <v>0</v>
      </c>
      <c r="V34" s="3">
        <f>'input data'!J38</f>
        <v>0</v>
      </c>
      <c r="W34" s="3">
        <f t="shared" si="4"/>
        <v>1E-4</v>
      </c>
      <c r="X34" s="34">
        <f>'input data'!K38</f>
        <v>0</v>
      </c>
      <c r="Y34" s="34">
        <f>'input data'!L38</f>
        <v>0</v>
      </c>
      <c r="Z34" s="3">
        <f t="shared" si="22"/>
        <v>1E-4</v>
      </c>
      <c r="AA34" s="11">
        <f t="shared" si="23"/>
        <v>1</v>
      </c>
      <c r="AB34" s="11">
        <f t="shared" si="24"/>
        <v>9.9999999999999986E-9</v>
      </c>
      <c r="AC34" s="11">
        <f t="shared" si="25"/>
        <v>1E-8</v>
      </c>
      <c r="AD34" s="12">
        <f t="shared" si="26"/>
        <v>1E-8</v>
      </c>
      <c r="AF34" s="3">
        <f t="shared" si="27"/>
        <v>-1E-4</v>
      </c>
      <c r="AG34" s="11">
        <f t="shared" si="28"/>
        <v>-1</v>
      </c>
      <c r="AH34" s="11">
        <f t="shared" si="29"/>
        <v>-9.9999999999999986E-9</v>
      </c>
      <c r="AI34" s="11">
        <f t="shared" si="30"/>
        <v>-1E-8</v>
      </c>
      <c r="AJ34" s="12">
        <f t="shared" si="31"/>
        <v>-1E-8</v>
      </c>
    </row>
    <row r="35" spans="2:37">
      <c r="B35" s="35">
        <f>'input data'!B39</f>
        <v>0</v>
      </c>
      <c r="C35" s="3">
        <f>'input data'!C39</f>
        <v>0</v>
      </c>
      <c r="D35" s="3">
        <f>'input data'!D39</f>
        <v>0</v>
      </c>
      <c r="E35" s="3">
        <f t="shared" si="32"/>
        <v>1E-4</v>
      </c>
      <c r="F35" s="3">
        <f>'input data'!E39</f>
        <v>0</v>
      </c>
      <c r="G35" s="3">
        <f>'input data'!F39</f>
        <v>0</v>
      </c>
      <c r="H35" s="3">
        <f t="shared" si="33"/>
        <v>1E-4</v>
      </c>
      <c r="I35" s="11">
        <f t="shared" si="34"/>
        <v>1</v>
      </c>
      <c r="J35" s="11">
        <f t="shared" si="35"/>
        <v>9.9999999999999986E-9</v>
      </c>
      <c r="K35" s="11">
        <f t="shared" si="36"/>
        <v>1E-8</v>
      </c>
      <c r="L35" s="12">
        <f t="shared" si="37"/>
        <v>1E-8</v>
      </c>
      <c r="N35" s="3">
        <f t="shared" si="38"/>
        <v>-1E-4</v>
      </c>
      <c r="O35" s="11">
        <f t="shared" si="39"/>
        <v>-1</v>
      </c>
      <c r="P35" s="11">
        <f t="shared" si="40"/>
        <v>-9.9999999999999986E-9</v>
      </c>
      <c r="Q35" s="11">
        <f t="shared" si="41"/>
        <v>-1E-8</v>
      </c>
      <c r="R35" s="12">
        <f t="shared" si="42"/>
        <v>-1E-8</v>
      </c>
      <c r="T35" s="1">
        <f>'input data'!H39</f>
        <v>0</v>
      </c>
      <c r="U35" s="3">
        <f>'input data'!I39</f>
        <v>0</v>
      </c>
      <c r="V35" s="3">
        <f>'input data'!J39</f>
        <v>0</v>
      </c>
      <c r="W35" s="3">
        <f t="shared" si="4"/>
        <v>1E-4</v>
      </c>
      <c r="X35" s="34">
        <f>'input data'!K39</f>
        <v>0</v>
      </c>
      <c r="Y35" s="34">
        <f>'input data'!L39</f>
        <v>0</v>
      </c>
      <c r="Z35" s="3">
        <f t="shared" si="22"/>
        <v>1E-4</v>
      </c>
      <c r="AA35" s="11">
        <f t="shared" si="23"/>
        <v>1</v>
      </c>
      <c r="AB35" s="11">
        <f t="shared" si="24"/>
        <v>9.9999999999999986E-9</v>
      </c>
      <c r="AC35" s="11">
        <f t="shared" si="25"/>
        <v>1E-8</v>
      </c>
      <c r="AD35" s="12">
        <f t="shared" si="26"/>
        <v>1E-8</v>
      </c>
      <c r="AF35" s="3">
        <f t="shared" si="27"/>
        <v>-1E-4</v>
      </c>
      <c r="AG35" s="11">
        <f t="shared" si="28"/>
        <v>-1</v>
      </c>
      <c r="AH35" s="11">
        <f t="shared" si="29"/>
        <v>-9.9999999999999986E-9</v>
      </c>
      <c r="AI35" s="11">
        <f t="shared" si="30"/>
        <v>-1E-8</v>
      </c>
      <c r="AJ35" s="12">
        <f t="shared" si="31"/>
        <v>-1E-8</v>
      </c>
    </row>
    <row r="36" spans="2:37">
      <c r="B36" s="35">
        <f>'input data'!B40</f>
        <v>0</v>
      </c>
      <c r="C36" s="3">
        <f>'input data'!C40</f>
        <v>0</v>
      </c>
      <c r="D36" s="3">
        <f>'input data'!D40</f>
        <v>0</v>
      </c>
      <c r="E36" s="3">
        <f t="shared" si="32"/>
        <v>1E-4</v>
      </c>
      <c r="F36" s="3">
        <f>'input data'!E40</f>
        <v>0</v>
      </c>
      <c r="G36" s="3">
        <f>'input data'!F40</f>
        <v>0</v>
      </c>
      <c r="H36" s="3">
        <f t="shared" si="33"/>
        <v>1E-4</v>
      </c>
      <c r="I36" s="11">
        <f t="shared" si="34"/>
        <v>1</v>
      </c>
      <c r="J36" s="11">
        <f t="shared" si="35"/>
        <v>9.9999999999999986E-9</v>
      </c>
      <c r="K36" s="11">
        <f t="shared" si="36"/>
        <v>1E-8</v>
      </c>
      <c r="L36" s="12">
        <f t="shared" si="37"/>
        <v>1E-8</v>
      </c>
      <c r="N36" s="3">
        <f t="shared" si="38"/>
        <v>-1E-4</v>
      </c>
      <c r="O36" s="11">
        <f t="shared" si="39"/>
        <v>-1</v>
      </c>
      <c r="P36" s="11">
        <f t="shared" si="40"/>
        <v>-9.9999999999999986E-9</v>
      </c>
      <c r="Q36" s="11">
        <f t="shared" si="41"/>
        <v>-1E-8</v>
      </c>
      <c r="R36" s="12">
        <f t="shared" si="42"/>
        <v>-1E-8</v>
      </c>
      <c r="T36" s="1">
        <f>'input data'!H40</f>
        <v>0</v>
      </c>
      <c r="U36" s="3">
        <f>'input data'!I40</f>
        <v>0</v>
      </c>
      <c r="V36" s="3">
        <f>'input data'!J40</f>
        <v>0</v>
      </c>
      <c r="W36" s="3">
        <f t="shared" si="4"/>
        <v>1E-4</v>
      </c>
      <c r="X36" s="34">
        <f>'input data'!K40</f>
        <v>0</v>
      </c>
      <c r="Y36" s="34">
        <f>'input data'!L40</f>
        <v>0</v>
      </c>
      <c r="Z36" s="3">
        <f t="shared" si="22"/>
        <v>1E-4</v>
      </c>
      <c r="AA36" s="11">
        <f t="shared" si="23"/>
        <v>1</v>
      </c>
      <c r="AB36" s="11">
        <f t="shared" si="24"/>
        <v>9.9999999999999986E-9</v>
      </c>
      <c r="AC36" s="11">
        <f t="shared" si="25"/>
        <v>1E-8</v>
      </c>
      <c r="AD36" s="12">
        <f t="shared" si="26"/>
        <v>1E-8</v>
      </c>
      <c r="AF36" s="3">
        <f t="shared" si="27"/>
        <v>-1E-4</v>
      </c>
      <c r="AG36" s="11">
        <f t="shared" si="28"/>
        <v>-1</v>
      </c>
      <c r="AH36" s="11">
        <f t="shared" si="29"/>
        <v>-9.9999999999999986E-9</v>
      </c>
      <c r="AI36" s="11">
        <f t="shared" si="30"/>
        <v>-1E-8</v>
      </c>
      <c r="AJ36" s="12">
        <f t="shared" si="31"/>
        <v>-1E-8</v>
      </c>
    </row>
    <row r="37" spans="2:37">
      <c r="B37" s="35">
        <f>'input data'!B41</f>
        <v>0</v>
      </c>
      <c r="C37" s="3">
        <f>'input data'!C41</f>
        <v>0</v>
      </c>
      <c r="D37" s="3">
        <f>'input data'!D41</f>
        <v>0</v>
      </c>
      <c r="E37" s="3">
        <f t="shared" si="32"/>
        <v>1E-4</v>
      </c>
      <c r="F37" s="3">
        <f>'input data'!E41</f>
        <v>0</v>
      </c>
      <c r="G37" s="3">
        <f>'input data'!F41</f>
        <v>0</v>
      </c>
      <c r="H37" s="3">
        <f t="shared" si="33"/>
        <v>1E-4</v>
      </c>
      <c r="I37" s="11">
        <f t="shared" si="34"/>
        <v>1</v>
      </c>
      <c r="J37" s="11">
        <f t="shared" si="35"/>
        <v>9.9999999999999986E-9</v>
      </c>
      <c r="K37" s="11">
        <f t="shared" si="36"/>
        <v>1E-8</v>
      </c>
      <c r="L37" s="12">
        <f t="shared" si="37"/>
        <v>1E-8</v>
      </c>
      <c r="N37" s="3">
        <f t="shared" si="38"/>
        <v>-1E-4</v>
      </c>
      <c r="O37" s="11">
        <f t="shared" si="39"/>
        <v>-1</v>
      </c>
      <c r="P37" s="11">
        <f t="shared" si="40"/>
        <v>-9.9999999999999986E-9</v>
      </c>
      <c r="Q37" s="11">
        <f t="shared" si="41"/>
        <v>-1E-8</v>
      </c>
      <c r="R37" s="12">
        <f t="shared" si="42"/>
        <v>-1E-8</v>
      </c>
      <c r="T37" s="1">
        <f>'input data'!H41</f>
        <v>0</v>
      </c>
      <c r="U37" s="3">
        <f>'input data'!I41</f>
        <v>0</v>
      </c>
      <c r="V37" s="3">
        <f>'input data'!J41</f>
        <v>0</v>
      </c>
      <c r="W37" s="3">
        <f t="shared" si="4"/>
        <v>1E-4</v>
      </c>
      <c r="X37" s="34">
        <f>'input data'!K41</f>
        <v>0</v>
      </c>
      <c r="Y37" s="34">
        <f>'input data'!L41</f>
        <v>0</v>
      </c>
      <c r="Z37" s="3">
        <f t="shared" si="22"/>
        <v>1E-4</v>
      </c>
      <c r="AA37" s="11">
        <f t="shared" si="23"/>
        <v>1</v>
      </c>
      <c r="AB37" s="11">
        <f t="shared" si="24"/>
        <v>9.9999999999999986E-9</v>
      </c>
      <c r="AC37" s="11">
        <f t="shared" si="25"/>
        <v>1E-8</v>
      </c>
      <c r="AD37" s="12">
        <f t="shared" si="26"/>
        <v>1E-8</v>
      </c>
      <c r="AF37" s="3">
        <f t="shared" si="27"/>
        <v>-1E-4</v>
      </c>
      <c r="AG37" s="11">
        <f t="shared" si="28"/>
        <v>-1</v>
      </c>
      <c r="AH37" s="11">
        <f t="shared" si="29"/>
        <v>-9.9999999999999986E-9</v>
      </c>
      <c r="AI37" s="11">
        <f t="shared" si="30"/>
        <v>-1E-8</v>
      </c>
      <c r="AJ37" s="12">
        <f t="shared" si="31"/>
        <v>-1E-8</v>
      </c>
    </row>
    <row r="38" spans="2:37">
      <c r="B38" s="35">
        <f>'input data'!B42</f>
        <v>0</v>
      </c>
      <c r="C38" s="3">
        <f>'input data'!C42</f>
        <v>0</v>
      </c>
      <c r="D38" s="3">
        <f>'input data'!D42</f>
        <v>0</v>
      </c>
      <c r="E38" s="3">
        <f t="shared" si="32"/>
        <v>1E-4</v>
      </c>
      <c r="F38" s="3">
        <f>'input data'!E42</f>
        <v>0</v>
      </c>
      <c r="G38" s="3">
        <f>'input data'!F42</f>
        <v>0</v>
      </c>
      <c r="H38" s="3">
        <f t="shared" si="33"/>
        <v>1E-4</v>
      </c>
      <c r="I38" s="11">
        <f t="shared" si="34"/>
        <v>1</v>
      </c>
      <c r="J38" s="11">
        <f t="shared" si="35"/>
        <v>9.9999999999999986E-9</v>
      </c>
      <c r="K38" s="11">
        <f t="shared" si="36"/>
        <v>1E-8</v>
      </c>
      <c r="L38" s="12">
        <f t="shared" si="37"/>
        <v>1E-8</v>
      </c>
      <c r="N38" s="3">
        <f t="shared" si="38"/>
        <v>-1E-4</v>
      </c>
      <c r="O38" s="11">
        <f t="shared" si="39"/>
        <v>-1</v>
      </c>
      <c r="P38" s="11">
        <f t="shared" si="40"/>
        <v>-9.9999999999999986E-9</v>
      </c>
      <c r="Q38" s="11">
        <f t="shared" si="41"/>
        <v>-1E-8</v>
      </c>
      <c r="R38" s="12">
        <f t="shared" si="42"/>
        <v>-1E-8</v>
      </c>
      <c r="T38" s="1">
        <f>'input data'!H42</f>
        <v>0</v>
      </c>
      <c r="U38" s="3">
        <f>'input data'!I42</f>
        <v>0</v>
      </c>
      <c r="V38" s="3">
        <f>'input data'!J42</f>
        <v>0</v>
      </c>
      <c r="W38" s="3">
        <f t="shared" si="4"/>
        <v>1E-4</v>
      </c>
      <c r="X38" s="34">
        <f>'input data'!K42</f>
        <v>0</v>
      </c>
      <c r="Y38" s="34">
        <f>'input data'!L42</f>
        <v>0</v>
      </c>
      <c r="Z38" s="3">
        <f t="shared" si="22"/>
        <v>1E-4</v>
      </c>
      <c r="AA38" s="11">
        <f t="shared" si="23"/>
        <v>1</v>
      </c>
      <c r="AB38" s="11">
        <f t="shared" si="24"/>
        <v>9.9999999999999986E-9</v>
      </c>
      <c r="AC38" s="11">
        <f t="shared" si="25"/>
        <v>1E-8</v>
      </c>
      <c r="AD38" s="12">
        <f t="shared" si="26"/>
        <v>1E-8</v>
      </c>
      <c r="AF38" s="3">
        <f t="shared" si="27"/>
        <v>-1E-4</v>
      </c>
      <c r="AG38" s="11">
        <f t="shared" si="28"/>
        <v>-1</v>
      </c>
      <c r="AH38" s="11">
        <f t="shared" si="29"/>
        <v>-9.9999999999999986E-9</v>
      </c>
      <c r="AI38" s="11">
        <f t="shared" si="30"/>
        <v>-1E-8</v>
      </c>
      <c r="AJ38" s="12">
        <f t="shared" si="31"/>
        <v>-1E-8</v>
      </c>
    </row>
    <row r="39" spans="2:37">
      <c r="B39" s="35">
        <f>'input data'!B43</f>
        <v>0</v>
      </c>
      <c r="C39" s="3">
        <f>'input data'!C43</f>
        <v>0</v>
      </c>
      <c r="D39" s="3">
        <f>'input data'!D43</f>
        <v>0</v>
      </c>
      <c r="E39" s="3">
        <f t="shared" si="32"/>
        <v>1E-4</v>
      </c>
      <c r="F39" s="3">
        <f>'input data'!E43</f>
        <v>0</v>
      </c>
      <c r="G39" s="3">
        <f>'input data'!F43</f>
        <v>0</v>
      </c>
      <c r="H39" s="3">
        <f t="shared" si="33"/>
        <v>1E-4</v>
      </c>
      <c r="I39" s="11">
        <f t="shared" si="34"/>
        <v>1</v>
      </c>
      <c r="J39" s="11">
        <f t="shared" si="35"/>
        <v>9.9999999999999986E-9</v>
      </c>
      <c r="K39" s="11">
        <f t="shared" si="36"/>
        <v>1E-8</v>
      </c>
      <c r="L39" s="12">
        <f t="shared" si="37"/>
        <v>1E-8</v>
      </c>
      <c r="N39" s="3">
        <f t="shared" si="38"/>
        <v>-1E-4</v>
      </c>
      <c r="O39" s="11">
        <f t="shared" si="39"/>
        <v>-1</v>
      </c>
      <c r="P39" s="11">
        <f t="shared" si="40"/>
        <v>-9.9999999999999986E-9</v>
      </c>
      <c r="Q39" s="11">
        <f t="shared" si="41"/>
        <v>-1E-8</v>
      </c>
      <c r="R39" s="12">
        <f t="shared" si="42"/>
        <v>-1E-8</v>
      </c>
      <c r="T39" s="1">
        <f>'input data'!H43</f>
        <v>0</v>
      </c>
      <c r="U39" s="3">
        <f>'input data'!I43</f>
        <v>0</v>
      </c>
      <c r="V39" s="3">
        <f>'input data'!J43</f>
        <v>0</v>
      </c>
      <c r="W39" s="3">
        <f t="shared" si="4"/>
        <v>1E-4</v>
      </c>
      <c r="X39" s="34">
        <f>'input data'!K43</f>
        <v>0</v>
      </c>
      <c r="Y39" s="34">
        <f>'input data'!L43</f>
        <v>0</v>
      </c>
      <c r="Z39" s="3">
        <f t="shared" si="22"/>
        <v>1E-4</v>
      </c>
      <c r="AA39" s="11">
        <f t="shared" si="23"/>
        <v>1</v>
      </c>
      <c r="AB39" s="11">
        <f t="shared" si="24"/>
        <v>9.9999999999999986E-9</v>
      </c>
      <c r="AC39" s="11">
        <f t="shared" si="25"/>
        <v>1E-8</v>
      </c>
      <c r="AD39" s="12">
        <f t="shared" si="26"/>
        <v>1E-8</v>
      </c>
      <c r="AF39" s="3">
        <f t="shared" si="27"/>
        <v>-1E-4</v>
      </c>
      <c r="AG39" s="11">
        <f t="shared" si="28"/>
        <v>-1</v>
      </c>
      <c r="AH39" s="11">
        <f t="shared" si="29"/>
        <v>-9.9999999999999986E-9</v>
      </c>
      <c r="AI39" s="11">
        <f t="shared" si="30"/>
        <v>-1E-8</v>
      </c>
      <c r="AJ39" s="12">
        <f t="shared" si="31"/>
        <v>-1E-8</v>
      </c>
    </row>
    <row r="40" spans="2:37">
      <c r="B40" s="35">
        <f>'input data'!B44</f>
        <v>0</v>
      </c>
      <c r="C40" s="3">
        <f>'input data'!C44</f>
        <v>0</v>
      </c>
      <c r="D40" s="3">
        <f>'input data'!D44</f>
        <v>0</v>
      </c>
      <c r="E40" s="3">
        <f t="shared" si="32"/>
        <v>1E-4</v>
      </c>
      <c r="F40" s="3">
        <f>'input data'!E44</f>
        <v>0</v>
      </c>
      <c r="G40" s="3">
        <f>'input data'!F44</f>
        <v>0</v>
      </c>
      <c r="H40" s="3">
        <f t="shared" si="33"/>
        <v>1E-4</v>
      </c>
      <c r="I40" s="11">
        <f t="shared" si="34"/>
        <v>1</v>
      </c>
      <c r="J40" s="11">
        <f t="shared" si="35"/>
        <v>9.9999999999999986E-9</v>
      </c>
      <c r="K40" s="11">
        <f t="shared" si="36"/>
        <v>1E-8</v>
      </c>
      <c r="L40" s="12">
        <f t="shared" si="37"/>
        <v>1E-8</v>
      </c>
      <c r="N40" s="3">
        <f t="shared" si="38"/>
        <v>-1E-4</v>
      </c>
      <c r="O40" s="11">
        <f t="shared" si="39"/>
        <v>-1</v>
      </c>
      <c r="P40" s="11">
        <f t="shared" si="40"/>
        <v>-9.9999999999999986E-9</v>
      </c>
      <c r="Q40" s="11">
        <f t="shared" si="41"/>
        <v>-1E-8</v>
      </c>
      <c r="R40" s="12">
        <f t="shared" si="42"/>
        <v>-1E-8</v>
      </c>
      <c r="T40" s="1">
        <f>'input data'!H44</f>
        <v>0</v>
      </c>
      <c r="U40" s="3">
        <f>'input data'!I44</f>
        <v>0</v>
      </c>
      <c r="V40" s="3">
        <f>'input data'!J44</f>
        <v>0</v>
      </c>
      <c r="W40" s="3">
        <f t="shared" si="4"/>
        <v>1E-4</v>
      </c>
      <c r="X40" s="34">
        <f>'input data'!K44</f>
        <v>0</v>
      </c>
      <c r="Y40" s="34">
        <f>'input data'!L44</f>
        <v>0</v>
      </c>
      <c r="Z40" s="3">
        <f t="shared" si="22"/>
        <v>1E-4</v>
      </c>
      <c r="AA40" s="11">
        <f t="shared" si="23"/>
        <v>1</v>
      </c>
      <c r="AB40" s="11">
        <f t="shared" si="24"/>
        <v>9.9999999999999986E-9</v>
      </c>
      <c r="AC40" s="11">
        <f t="shared" si="25"/>
        <v>1E-8</v>
      </c>
      <c r="AD40" s="12">
        <f t="shared" si="26"/>
        <v>1E-8</v>
      </c>
      <c r="AF40" s="3">
        <f t="shared" si="27"/>
        <v>-1E-4</v>
      </c>
      <c r="AG40" s="11">
        <f t="shared" si="28"/>
        <v>-1</v>
      </c>
      <c r="AH40" s="11">
        <f t="shared" si="29"/>
        <v>-9.9999999999999986E-9</v>
      </c>
      <c r="AI40" s="11">
        <f t="shared" si="30"/>
        <v>-1E-8</v>
      </c>
      <c r="AJ40" s="12">
        <f t="shared" si="31"/>
        <v>-1E-8</v>
      </c>
    </row>
    <row r="41" spans="2:37">
      <c r="B41" s="35">
        <f>'input data'!B45</f>
        <v>0</v>
      </c>
      <c r="C41" s="3">
        <f>'input data'!C45</f>
        <v>0</v>
      </c>
      <c r="D41" s="3">
        <f>'input data'!D45</f>
        <v>0</v>
      </c>
      <c r="E41" s="3">
        <f t="shared" si="32"/>
        <v>1E-4</v>
      </c>
      <c r="F41" s="3">
        <f>'input data'!E45</f>
        <v>0</v>
      </c>
      <c r="G41" s="3">
        <f>'input data'!F45</f>
        <v>0</v>
      </c>
      <c r="H41" s="3">
        <f t="shared" si="33"/>
        <v>1E-4</v>
      </c>
      <c r="I41" s="11">
        <f t="shared" si="34"/>
        <v>1</v>
      </c>
      <c r="J41" s="11">
        <f t="shared" si="35"/>
        <v>9.9999999999999986E-9</v>
      </c>
      <c r="K41" s="11">
        <f t="shared" si="36"/>
        <v>1E-8</v>
      </c>
      <c r="L41" s="12">
        <f t="shared" si="37"/>
        <v>1E-8</v>
      </c>
      <c r="N41" s="3">
        <f t="shared" si="38"/>
        <v>-1E-4</v>
      </c>
      <c r="O41" s="11">
        <f t="shared" si="39"/>
        <v>-1</v>
      </c>
      <c r="P41" s="11">
        <f t="shared" si="40"/>
        <v>-9.9999999999999986E-9</v>
      </c>
      <c r="Q41" s="11">
        <f t="shared" si="41"/>
        <v>-1E-8</v>
      </c>
      <c r="R41" s="12">
        <f t="shared" si="42"/>
        <v>-1E-8</v>
      </c>
      <c r="T41" s="1">
        <f>'input data'!H45</f>
        <v>0</v>
      </c>
      <c r="U41" s="3">
        <f>'input data'!I45</f>
        <v>0</v>
      </c>
      <c r="V41" s="3">
        <f>'input data'!J45</f>
        <v>0</v>
      </c>
      <c r="W41" s="3">
        <f t="shared" si="4"/>
        <v>1E-4</v>
      </c>
      <c r="X41" s="34">
        <f>'input data'!K45</f>
        <v>0</v>
      </c>
      <c r="Y41" s="34">
        <f>'input data'!L45</f>
        <v>0</v>
      </c>
      <c r="Z41" s="3">
        <f t="shared" si="22"/>
        <v>1E-4</v>
      </c>
      <c r="AA41" s="11">
        <f t="shared" si="23"/>
        <v>1</v>
      </c>
      <c r="AB41" s="11">
        <f t="shared" si="24"/>
        <v>9.9999999999999986E-9</v>
      </c>
      <c r="AC41" s="11">
        <f t="shared" si="25"/>
        <v>1E-8</v>
      </c>
      <c r="AD41" s="12">
        <f t="shared" si="26"/>
        <v>1E-8</v>
      </c>
      <c r="AF41" s="3">
        <f t="shared" si="27"/>
        <v>-1E-4</v>
      </c>
      <c r="AG41" s="11">
        <f t="shared" si="28"/>
        <v>-1</v>
      </c>
      <c r="AH41" s="11">
        <f t="shared" si="29"/>
        <v>-9.9999999999999986E-9</v>
      </c>
      <c r="AI41" s="11">
        <f t="shared" si="30"/>
        <v>-1E-8</v>
      </c>
      <c r="AJ41" s="12">
        <f t="shared" si="31"/>
        <v>-1E-8</v>
      </c>
    </row>
    <row r="42" spans="2:37">
      <c r="B42" s="35">
        <f>'input data'!B46</f>
        <v>0</v>
      </c>
      <c r="C42" s="3">
        <f>'input data'!C46</f>
        <v>0</v>
      </c>
      <c r="D42" s="3">
        <f>'input data'!D46</f>
        <v>0</v>
      </c>
      <c r="E42" s="3">
        <f t="shared" si="32"/>
        <v>1E-4</v>
      </c>
      <c r="F42" s="3">
        <f>'input data'!E46</f>
        <v>0</v>
      </c>
      <c r="G42" s="3">
        <f>'input data'!F46</f>
        <v>0</v>
      </c>
      <c r="H42" s="3">
        <f t="shared" si="33"/>
        <v>1E-4</v>
      </c>
      <c r="I42" s="11">
        <f t="shared" si="34"/>
        <v>1</v>
      </c>
      <c r="J42" s="11">
        <f t="shared" si="35"/>
        <v>9.9999999999999986E-9</v>
      </c>
      <c r="K42" s="11">
        <f t="shared" si="36"/>
        <v>1E-8</v>
      </c>
      <c r="L42" s="12">
        <f t="shared" si="37"/>
        <v>1E-8</v>
      </c>
      <c r="N42" s="3">
        <f t="shared" si="38"/>
        <v>-1E-4</v>
      </c>
      <c r="O42" s="11">
        <f t="shared" si="39"/>
        <v>-1</v>
      </c>
      <c r="P42" s="11">
        <f t="shared" si="40"/>
        <v>-9.9999999999999986E-9</v>
      </c>
      <c r="Q42" s="11">
        <f t="shared" si="41"/>
        <v>-1E-8</v>
      </c>
      <c r="R42" s="12">
        <f t="shared" si="42"/>
        <v>-1E-8</v>
      </c>
      <c r="T42" s="1">
        <f>'input data'!H46</f>
        <v>0</v>
      </c>
      <c r="U42" s="3">
        <f>'input data'!I46</f>
        <v>0</v>
      </c>
      <c r="V42" s="3">
        <f>'input data'!J46</f>
        <v>0</v>
      </c>
      <c r="W42" s="3">
        <f t="shared" si="4"/>
        <v>1E-4</v>
      </c>
      <c r="X42" s="34">
        <f>'input data'!K46</f>
        <v>0</v>
      </c>
      <c r="Y42" s="34">
        <f>'input data'!L46</f>
        <v>0</v>
      </c>
      <c r="Z42" s="3">
        <f t="shared" si="22"/>
        <v>1E-4</v>
      </c>
      <c r="AA42" s="11">
        <f t="shared" si="23"/>
        <v>1</v>
      </c>
      <c r="AB42" s="11">
        <f t="shared" si="24"/>
        <v>9.9999999999999986E-9</v>
      </c>
      <c r="AC42" s="11">
        <f t="shared" si="25"/>
        <v>1E-8</v>
      </c>
      <c r="AD42" s="12">
        <f t="shared" si="26"/>
        <v>1E-8</v>
      </c>
      <c r="AF42" s="3">
        <f t="shared" si="27"/>
        <v>-1E-4</v>
      </c>
      <c r="AG42" s="11">
        <f t="shared" si="28"/>
        <v>-1</v>
      </c>
      <c r="AH42" s="11">
        <f t="shared" si="29"/>
        <v>-9.9999999999999986E-9</v>
      </c>
      <c r="AI42" s="11">
        <f t="shared" si="30"/>
        <v>-1E-8</v>
      </c>
      <c r="AJ42" s="12">
        <f t="shared" si="31"/>
        <v>-1E-8</v>
      </c>
    </row>
    <row r="43" spans="2:37">
      <c r="B43" s="35">
        <f>'input data'!B47</f>
        <v>0</v>
      </c>
      <c r="C43" s="3">
        <f>'input data'!C47</f>
        <v>0</v>
      </c>
      <c r="D43" s="3">
        <f>'input data'!D47</f>
        <v>0</v>
      </c>
      <c r="E43" s="3">
        <f t="shared" si="32"/>
        <v>1E-4</v>
      </c>
      <c r="F43" s="3">
        <f>'input data'!E47</f>
        <v>0</v>
      </c>
      <c r="G43" s="3">
        <f>'input data'!F47</f>
        <v>0</v>
      </c>
      <c r="H43" s="3">
        <f t="shared" si="33"/>
        <v>1E-4</v>
      </c>
      <c r="I43" s="11">
        <f t="shared" si="34"/>
        <v>1</v>
      </c>
      <c r="J43" s="11">
        <f t="shared" si="35"/>
        <v>9.9999999999999986E-9</v>
      </c>
      <c r="K43" s="11">
        <f t="shared" si="36"/>
        <v>1E-8</v>
      </c>
      <c r="L43" s="12">
        <f t="shared" si="37"/>
        <v>1E-8</v>
      </c>
      <c r="N43" s="3">
        <f t="shared" si="38"/>
        <v>-1E-4</v>
      </c>
      <c r="O43" s="11">
        <f t="shared" si="39"/>
        <v>-1</v>
      </c>
      <c r="P43" s="11">
        <f t="shared" si="40"/>
        <v>-9.9999999999999986E-9</v>
      </c>
      <c r="Q43" s="11">
        <f t="shared" si="41"/>
        <v>-1E-8</v>
      </c>
      <c r="R43" s="12">
        <f t="shared" si="42"/>
        <v>-1E-8</v>
      </c>
      <c r="T43" s="1">
        <f>'input data'!H47</f>
        <v>0</v>
      </c>
      <c r="U43" s="3">
        <f>'input data'!I47</f>
        <v>0</v>
      </c>
      <c r="V43" s="3">
        <f>'input data'!J47</f>
        <v>0</v>
      </c>
      <c r="W43" s="3">
        <f t="shared" si="4"/>
        <v>1E-4</v>
      </c>
      <c r="X43" s="34">
        <f>'input data'!K47</f>
        <v>0</v>
      </c>
      <c r="Y43" s="34">
        <f>'input data'!L47</f>
        <v>0</v>
      </c>
      <c r="Z43" s="3">
        <f t="shared" si="22"/>
        <v>1E-4</v>
      </c>
      <c r="AA43" s="11">
        <f t="shared" si="23"/>
        <v>1</v>
      </c>
      <c r="AB43" s="11">
        <f t="shared" si="24"/>
        <v>9.9999999999999986E-9</v>
      </c>
      <c r="AC43" s="11">
        <f t="shared" si="25"/>
        <v>1E-8</v>
      </c>
      <c r="AD43" s="12">
        <f t="shared" si="26"/>
        <v>1E-8</v>
      </c>
      <c r="AF43" s="3">
        <f t="shared" si="27"/>
        <v>-1E-4</v>
      </c>
      <c r="AG43" s="11">
        <f t="shared" si="28"/>
        <v>-1</v>
      </c>
      <c r="AH43" s="11">
        <f t="shared" si="29"/>
        <v>-9.9999999999999986E-9</v>
      </c>
      <c r="AI43" s="11">
        <f t="shared" si="30"/>
        <v>-1E-8</v>
      </c>
      <c r="AJ43" s="12">
        <f t="shared" si="31"/>
        <v>-1E-8</v>
      </c>
    </row>
    <row r="44" spans="2:37">
      <c r="B44" s="35">
        <f>'input data'!B48</f>
        <v>0</v>
      </c>
      <c r="C44" s="3">
        <f>'input data'!C48</f>
        <v>0</v>
      </c>
      <c r="D44" s="3">
        <f>'input data'!D48</f>
        <v>0</v>
      </c>
      <c r="E44" s="3">
        <f t="shared" si="32"/>
        <v>1E-4</v>
      </c>
      <c r="F44" s="3">
        <f>'input data'!E48</f>
        <v>0</v>
      </c>
      <c r="G44" s="3">
        <f>'input data'!F48</f>
        <v>0</v>
      </c>
      <c r="H44" s="3">
        <f t="shared" si="33"/>
        <v>1E-4</v>
      </c>
      <c r="I44" s="11">
        <f t="shared" si="34"/>
        <v>1</v>
      </c>
      <c r="J44" s="11">
        <f t="shared" si="35"/>
        <v>9.9999999999999986E-9</v>
      </c>
      <c r="K44" s="11">
        <f t="shared" si="36"/>
        <v>1E-8</v>
      </c>
      <c r="L44" s="12">
        <f t="shared" si="37"/>
        <v>1E-8</v>
      </c>
      <c r="N44" s="3">
        <f t="shared" si="38"/>
        <v>-1E-4</v>
      </c>
      <c r="O44" s="11">
        <f t="shared" si="39"/>
        <v>-1</v>
      </c>
      <c r="P44" s="11">
        <f t="shared" si="40"/>
        <v>-9.9999999999999986E-9</v>
      </c>
      <c r="Q44" s="11">
        <f t="shared" si="41"/>
        <v>-1E-8</v>
      </c>
      <c r="R44" s="12">
        <f t="shared" si="42"/>
        <v>-1E-8</v>
      </c>
      <c r="T44" s="1">
        <f>'input data'!H48</f>
        <v>0</v>
      </c>
      <c r="U44" s="3">
        <f>'input data'!I48</f>
        <v>0</v>
      </c>
      <c r="V44" s="3">
        <f>'input data'!J48</f>
        <v>0</v>
      </c>
      <c r="W44" s="3">
        <f t="shared" si="4"/>
        <v>1E-4</v>
      </c>
      <c r="X44" s="34">
        <f>'input data'!K48</f>
        <v>0</v>
      </c>
      <c r="Y44" s="34">
        <f>'input data'!L48</f>
        <v>0</v>
      </c>
      <c r="Z44" s="3">
        <f t="shared" si="22"/>
        <v>1E-4</v>
      </c>
      <c r="AA44" s="11">
        <f t="shared" si="23"/>
        <v>1</v>
      </c>
      <c r="AB44" s="11">
        <f t="shared" si="24"/>
        <v>9.9999999999999986E-9</v>
      </c>
      <c r="AC44" s="11">
        <f t="shared" si="25"/>
        <v>1E-8</v>
      </c>
      <c r="AD44" s="12">
        <f t="shared" si="26"/>
        <v>1E-8</v>
      </c>
      <c r="AF44" s="3">
        <f t="shared" si="27"/>
        <v>-1E-4</v>
      </c>
      <c r="AG44" s="11">
        <f t="shared" si="28"/>
        <v>-1</v>
      </c>
      <c r="AH44" s="11">
        <f t="shared" si="29"/>
        <v>-9.9999999999999986E-9</v>
      </c>
      <c r="AI44" s="11">
        <f t="shared" si="30"/>
        <v>-1E-8</v>
      </c>
      <c r="AJ44" s="12">
        <f t="shared" si="31"/>
        <v>-1E-8</v>
      </c>
    </row>
    <row r="45" spans="2:37">
      <c r="B45" s="35">
        <f>'input data'!B49</f>
        <v>0</v>
      </c>
      <c r="C45" s="3">
        <f>'input data'!C49</f>
        <v>0</v>
      </c>
      <c r="D45" s="3">
        <f>'input data'!D49</f>
        <v>0</v>
      </c>
      <c r="E45" s="3">
        <f t="shared" si="32"/>
        <v>1E-4</v>
      </c>
      <c r="F45" s="3">
        <f>'input data'!E49</f>
        <v>0</v>
      </c>
      <c r="G45" s="3">
        <f>'input data'!F49</f>
        <v>0</v>
      </c>
      <c r="H45" s="3">
        <f t="shared" si="33"/>
        <v>1E-4</v>
      </c>
      <c r="I45" s="11">
        <f t="shared" si="34"/>
        <v>1</v>
      </c>
      <c r="J45" s="11">
        <f t="shared" si="35"/>
        <v>9.9999999999999986E-9</v>
      </c>
      <c r="K45" s="11">
        <f t="shared" si="36"/>
        <v>1E-8</v>
      </c>
      <c r="L45" s="12">
        <f t="shared" si="37"/>
        <v>1E-8</v>
      </c>
      <c r="N45" s="3">
        <f t="shared" si="38"/>
        <v>-1E-4</v>
      </c>
      <c r="O45" s="11">
        <f t="shared" si="39"/>
        <v>-1</v>
      </c>
      <c r="P45" s="11">
        <f t="shared" si="40"/>
        <v>-9.9999999999999986E-9</v>
      </c>
      <c r="Q45" s="11">
        <f t="shared" si="41"/>
        <v>-1E-8</v>
      </c>
      <c r="R45" s="12">
        <f t="shared" si="42"/>
        <v>-1E-8</v>
      </c>
      <c r="T45" s="1">
        <f>'input data'!H49</f>
        <v>0</v>
      </c>
      <c r="U45" s="3">
        <f>'input data'!I49</f>
        <v>0</v>
      </c>
      <c r="V45" s="3">
        <f>'input data'!J49</f>
        <v>0</v>
      </c>
      <c r="W45" s="3">
        <f t="shared" si="4"/>
        <v>1E-4</v>
      </c>
      <c r="X45" s="34">
        <f>'input data'!K49</f>
        <v>0</v>
      </c>
      <c r="Y45" s="34">
        <f>'input data'!L49</f>
        <v>0</v>
      </c>
      <c r="Z45" s="3">
        <f t="shared" si="22"/>
        <v>1E-4</v>
      </c>
      <c r="AA45" s="11">
        <f t="shared" si="23"/>
        <v>1</v>
      </c>
      <c r="AB45" s="11">
        <f t="shared" si="24"/>
        <v>9.9999999999999986E-9</v>
      </c>
      <c r="AC45" s="11">
        <f t="shared" si="25"/>
        <v>1E-8</v>
      </c>
      <c r="AD45" s="12">
        <f t="shared" si="26"/>
        <v>1E-8</v>
      </c>
      <c r="AF45" s="3">
        <f t="shared" si="27"/>
        <v>-1E-4</v>
      </c>
      <c r="AG45" s="11">
        <f t="shared" si="28"/>
        <v>-1</v>
      </c>
      <c r="AH45" s="11">
        <f t="shared" si="29"/>
        <v>-9.9999999999999986E-9</v>
      </c>
      <c r="AI45" s="11">
        <f t="shared" si="30"/>
        <v>-1E-8</v>
      </c>
      <c r="AJ45" s="12">
        <f t="shared" si="31"/>
        <v>-1E-8</v>
      </c>
    </row>
    <row r="46" spans="2:37">
      <c r="B46" s="35">
        <f>'input data'!B50</f>
        <v>0</v>
      </c>
      <c r="C46" s="3">
        <f>'input data'!C50</f>
        <v>0</v>
      </c>
      <c r="D46" s="3">
        <f>'input data'!D50</f>
        <v>0</v>
      </c>
      <c r="E46" s="3">
        <f t="shared" si="32"/>
        <v>1E-4</v>
      </c>
      <c r="F46" s="3">
        <f>'input data'!E50</f>
        <v>0</v>
      </c>
      <c r="G46" s="3">
        <f>'input data'!F50</f>
        <v>0</v>
      </c>
      <c r="H46" s="3">
        <f t="shared" si="33"/>
        <v>1E-4</v>
      </c>
      <c r="I46" s="11">
        <f t="shared" si="34"/>
        <v>1</v>
      </c>
      <c r="J46" s="11">
        <f t="shared" si="35"/>
        <v>9.9999999999999986E-9</v>
      </c>
      <c r="K46" s="11">
        <f t="shared" si="36"/>
        <v>1E-8</v>
      </c>
      <c r="L46" s="12">
        <f t="shared" si="37"/>
        <v>1E-8</v>
      </c>
      <c r="N46" s="3">
        <f t="shared" si="38"/>
        <v>-1E-4</v>
      </c>
      <c r="O46" s="11">
        <f t="shared" si="39"/>
        <v>-1</v>
      </c>
      <c r="P46" s="11">
        <f t="shared" si="40"/>
        <v>-9.9999999999999986E-9</v>
      </c>
      <c r="Q46" s="11">
        <f t="shared" si="41"/>
        <v>-1E-8</v>
      </c>
      <c r="R46" s="12">
        <f t="shared" si="42"/>
        <v>-1E-8</v>
      </c>
      <c r="T46" s="1">
        <f>'input data'!H50</f>
        <v>0</v>
      </c>
      <c r="U46" s="3">
        <f>'input data'!I50</f>
        <v>0</v>
      </c>
      <c r="V46" s="3">
        <f>'input data'!J50</f>
        <v>0</v>
      </c>
      <c r="W46" s="3">
        <f t="shared" si="4"/>
        <v>1E-4</v>
      </c>
      <c r="X46" s="34">
        <f>'input data'!K50</f>
        <v>0</v>
      </c>
      <c r="Y46" s="34">
        <f>'input data'!L50</f>
        <v>0</v>
      </c>
      <c r="Z46" s="3">
        <f t="shared" si="22"/>
        <v>1E-4</v>
      </c>
      <c r="AA46" s="11">
        <f t="shared" si="23"/>
        <v>1</v>
      </c>
      <c r="AB46" s="11">
        <f t="shared" si="24"/>
        <v>9.9999999999999986E-9</v>
      </c>
      <c r="AC46" s="11">
        <f t="shared" si="25"/>
        <v>1E-8</v>
      </c>
      <c r="AD46" s="12">
        <f t="shared" si="26"/>
        <v>1E-8</v>
      </c>
      <c r="AF46" s="3">
        <f t="shared" si="27"/>
        <v>-1E-4</v>
      </c>
      <c r="AG46" s="11">
        <f t="shared" si="28"/>
        <v>-1</v>
      </c>
      <c r="AH46" s="11">
        <f t="shared" si="29"/>
        <v>-9.9999999999999986E-9</v>
      </c>
      <c r="AI46" s="11">
        <f t="shared" si="30"/>
        <v>-1E-8</v>
      </c>
      <c r="AJ46" s="12">
        <f t="shared" si="31"/>
        <v>-1E-8</v>
      </c>
    </row>
    <row r="47" spans="2:37">
      <c r="B47" s="35">
        <f>'input data'!B51</f>
        <v>0</v>
      </c>
      <c r="C47" s="3">
        <f>'input data'!C51</f>
        <v>0</v>
      </c>
      <c r="D47" s="3">
        <f>'input data'!D51</f>
        <v>0</v>
      </c>
      <c r="E47" s="3">
        <f t="shared" si="32"/>
        <v>1E-4</v>
      </c>
      <c r="F47" s="3">
        <f>'input data'!E51</f>
        <v>0</v>
      </c>
      <c r="G47" s="3">
        <f>'input data'!F51</f>
        <v>0</v>
      </c>
      <c r="H47" s="3">
        <f t="shared" si="33"/>
        <v>1E-4</v>
      </c>
      <c r="I47" s="11">
        <f t="shared" si="34"/>
        <v>1</v>
      </c>
      <c r="J47" s="11">
        <f t="shared" si="35"/>
        <v>9.9999999999999986E-9</v>
      </c>
      <c r="K47" s="11">
        <f t="shared" si="36"/>
        <v>1E-8</v>
      </c>
      <c r="L47" s="12">
        <f t="shared" si="37"/>
        <v>1E-8</v>
      </c>
      <c r="N47" s="3">
        <f t="shared" si="38"/>
        <v>-1E-4</v>
      </c>
      <c r="O47" s="11">
        <f t="shared" si="39"/>
        <v>-1</v>
      </c>
      <c r="P47" s="11">
        <f t="shared" si="40"/>
        <v>-9.9999999999999986E-9</v>
      </c>
      <c r="Q47" s="11">
        <f t="shared" si="41"/>
        <v>-1E-8</v>
      </c>
      <c r="R47" s="12">
        <f t="shared" si="42"/>
        <v>-1E-8</v>
      </c>
      <c r="T47" s="1">
        <f>'input data'!H51</f>
        <v>0</v>
      </c>
      <c r="U47" s="3">
        <f>'input data'!I51</f>
        <v>0</v>
      </c>
      <c r="V47" s="3">
        <f>'input data'!J51</f>
        <v>0</v>
      </c>
      <c r="W47" s="3">
        <f t="shared" si="4"/>
        <v>1E-4</v>
      </c>
      <c r="X47" s="34">
        <f>'input data'!K51</f>
        <v>0</v>
      </c>
      <c r="Y47" s="34">
        <f>'input data'!L51</f>
        <v>0</v>
      </c>
      <c r="Z47" s="3">
        <f t="shared" si="22"/>
        <v>1E-4</v>
      </c>
      <c r="AA47" s="11">
        <f t="shared" si="23"/>
        <v>1</v>
      </c>
      <c r="AB47" s="11">
        <f t="shared" si="24"/>
        <v>9.9999999999999986E-9</v>
      </c>
      <c r="AC47" s="11">
        <f t="shared" si="25"/>
        <v>1E-8</v>
      </c>
      <c r="AD47" s="12">
        <f t="shared" si="26"/>
        <v>1E-8</v>
      </c>
      <c r="AF47" s="3">
        <f t="shared" si="27"/>
        <v>-1E-4</v>
      </c>
      <c r="AG47" s="11">
        <f t="shared" si="28"/>
        <v>-1</v>
      </c>
      <c r="AH47" s="11">
        <f t="shared" si="29"/>
        <v>-9.9999999999999986E-9</v>
      </c>
      <c r="AI47" s="11">
        <f t="shared" si="30"/>
        <v>-1E-8</v>
      </c>
      <c r="AJ47" s="12">
        <f t="shared" si="31"/>
        <v>-1E-8</v>
      </c>
    </row>
    <row r="48" spans="2:37">
      <c r="B48" s="35">
        <f>'input data'!B52</f>
        <v>0</v>
      </c>
      <c r="C48" s="3">
        <f>'input data'!C52</f>
        <v>0</v>
      </c>
      <c r="D48" s="3">
        <f>'input data'!D52</f>
        <v>0</v>
      </c>
      <c r="E48" s="3">
        <f t="shared" si="32"/>
        <v>1E-4</v>
      </c>
      <c r="F48" s="3">
        <f>'input data'!E52</f>
        <v>0</v>
      </c>
      <c r="G48" s="3">
        <f>'input data'!F52</f>
        <v>0</v>
      </c>
      <c r="H48" s="3">
        <f t="shared" si="33"/>
        <v>1E-4</v>
      </c>
      <c r="I48" s="11">
        <f t="shared" si="34"/>
        <v>1</v>
      </c>
      <c r="J48" s="11">
        <f t="shared" si="35"/>
        <v>9.9999999999999986E-9</v>
      </c>
      <c r="K48" s="11">
        <f t="shared" si="36"/>
        <v>1E-8</v>
      </c>
      <c r="L48" s="12">
        <f t="shared" si="37"/>
        <v>1E-8</v>
      </c>
      <c r="N48" s="3">
        <f t="shared" si="38"/>
        <v>-1E-4</v>
      </c>
      <c r="O48" s="11">
        <f t="shared" si="39"/>
        <v>-1</v>
      </c>
      <c r="P48" s="11">
        <f t="shared" si="40"/>
        <v>-9.9999999999999986E-9</v>
      </c>
      <c r="Q48" s="11">
        <f t="shared" si="41"/>
        <v>-1E-8</v>
      </c>
      <c r="R48" s="12">
        <f t="shared" si="42"/>
        <v>-1E-8</v>
      </c>
      <c r="T48" s="1">
        <f>'input data'!H52</f>
        <v>0</v>
      </c>
      <c r="U48" s="3">
        <f>'input data'!I52</f>
        <v>0</v>
      </c>
      <c r="V48" s="3">
        <f>'input data'!J52</f>
        <v>0</v>
      </c>
      <c r="W48" s="3">
        <f t="shared" si="4"/>
        <v>1E-4</v>
      </c>
      <c r="X48" s="34">
        <f>'input data'!K52</f>
        <v>0</v>
      </c>
      <c r="Y48" s="34">
        <f>'input data'!L52</f>
        <v>0</v>
      </c>
      <c r="Z48" s="3">
        <f t="shared" si="22"/>
        <v>1E-4</v>
      </c>
      <c r="AA48" s="11">
        <f t="shared" si="23"/>
        <v>1</v>
      </c>
      <c r="AB48" s="11">
        <f t="shared" si="24"/>
        <v>9.9999999999999986E-9</v>
      </c>
      <c r="AC48" s="11">
        <f t="shared" si="25"/>
        <v>1E-8</v>
      </c>
      <c r="AD48" s="12">
        <f t="shared" si="26"/>
        <v>1E-8</v>
      </c>
      <c r="AF48" s="3">
        <f t="shared" si="27"/>
        <v>-1E-4</v>
      </c>
      <c r="AG48" s="11">
        <f t="shared" si="28"/>
        <v>-1</v>
      </c>
      <c r="AH48" s="11">
        <f t="shared" si="29"/>
        <v>-9.9999999999999986E-9</v>
      </c>
      <c r="AI48" s="11">
        <f t="shared" si="30"/>
        <v>-1E-8</v>
      </c>
      <c r="AJ48" s="12">
        <f t="shared" si="31"/>
        <v>-1E-8</v>
      </c>
    </row>
    <row r="49" spans="2:36">
      <c r="B49" s="35">
        <f>'input data'!B53</f>
        <v>0</v>
      </c>
      <c r="C49" s="3">
        <f>'input data'!C53</f>
        <v>0</v>
      </c>
      <c r="D49" s="3">
        <f>'input data'!D53</f>
        <v>0</v>
      </c>
      <c r="E49" s="3">
        <f t="shared" si="32"/>
        <v>1E-4</v>
      </c>
      <c r="F49" s="3">
        <f>'input data'!E53</f>
        <v>0</v>
      </c>
      <c r="G49" s="3">
        <f>'input data'!F53</f>
        <v>0</v>
      </c>
      <c r="H49" s="3">
        <f t="shared" si="33"/>
        <v>1E-4</v>
      </c>
      <c r="I49" s="11">
        <f t="shared" si="34"/>
        <v>1</v>
      </c>
      <c r="J49" s="11">
        <f t="shared" si="35"/>
        <v>9.9999999999999986E-9</v>
      </c>
      <c r="K49" s="11">
        <f t="shared" si="36"/>
        <v>1E-8</v>
      </c>
      <c r="L49" s="12">
        <f t="shared" si="37"/>
        <v>1E-8</v>
      </c>
      <c r="N49" s="3">
        <f t="shared" si="38"/>
        <v>-1E-4</v>
      </c>
      <c r="O49" s="11">
        <f t="shared" si="39"/>
        <v>-1</v>
      </c>
      <c r="P49" s="11">
        <f t="shared" si="40"/>
        <v>-9.9999999999999986E-9</v>
      </c>
      <c r="Q49" s="11">
        <f t="shared" si="41"/>
        <v>-1E-8</v>
      </c>
      <c r="R49" s="12">
        <f t="shared" si="42"/>
        <v>-1E-8</v>
      </c>
      <c r="T49" s="1">
        <f>'input data'!H53</f>
        <v>0</v>
      </c>
      <c r="U49" s="3">
        <f>'input data'!I53</f>
        <v>0</v>
      </c>
      <c r="V49" s="3">
        <f>'input data'!J53</f>
        <v>0</v>
      </c>
      <c r="W49" s="3">
        <f t="shared" si="4"/>
        <v>1E-4</v>
      </c>
      <c r="X49" s="34">
        <f>'input data'!K53</f>
        <v>0</v>
      </c>
      <c r="Y49" s="34">
        <f>'input data'!L53</f>
        <v>0</v>
      </c>
      <c r="Z49" s="3">
        <f t="shared" si="22"/>
        <v>1E-4</v>
      </c>
      <c r="AA49" s="11">
        <f t="shared" si="23"/>
        <v>1</v>
      </c>
      <c r="AB49" s="11">
        <f t="shared" si="24"/>
        <v>9.9999999999999986E-9</v>
      </c>
      <c r="AC49" s="11">
        <f t="shared" si="25"/>
        <v>1E-8</v>
      </c>
      <c r="AD49" s="12">
        <f t="shared" si="26"/>
        <v>1E-8</v>
      </c>
      <c r="AF49" s="3">
        <f t="shared" si="27"/>
        <v>-1E-4</v>
      </c>
      <c r="AG49" s="11">
        <f t="shared" si="28"/>
        <v>-1</v>
      </c>
      <c r="AH49" s="11">
        <f t="shared" si="29"/>
        <v>-9.9999999999999986E-9</v>
      </c>
      <c r="AI49" s="11">
        <f t="shared" si="30"/>
        <v>-1E-8</v>
      </c>
      <c r="AJ49" s="12">
        <f t="shared" si="31"/>
        <v>-1E-8</v>
      </c>
    </row>
    <row r="50" spans="2:36">
      <c r="B50" s="35">
        <f>'input data'!B54</f>
        <v>0</v>
      </c>
      <c r="C50" s="3">
        <f>'input data'!C54</f>
        <v>0</v>
      </c>
      <c r="D50" s="3">
        <f>'input data'!D54</f>
        <v>0</v>
      </c>
      <c r="E50" s="3">
        <f t="shared" si="32"/>
        <v>1E-4</v>
      </c>
      <c r="F50" s="3">
        <f>'input data'!E54</f>
        <v>0</v>
      </c>
      <c r="G50" s="3">
        <f>'input data'!F54</f>
        <v>0</v>
      </c>
      <c r="H50" s="3">
        <f t="shared" si="33"/>
        <v>1E-4</v>
      </c>
      <c r="I50" s="11">
        <f t="shared" si="34"/>
        <v>1</v>
      </c>
      <c r="J50" s="11">
        <f t="shared" si="35"/>
        <v>9.9999999999999986E-9</v>
      </c>
      <c r="K50" s="11">
        <f t="shared" si="36"/>
        <v>1E-8</v>
      </c>
      <c r="L50" s="12">
        <f t="shared" si="37"/>
        <v>1E-8</v>
      </c>
      <c r="N50" s="3">
        <f t="shared" si="38"/>
        <v>-1E-4</v>
      </c>
      <c r="O50" s="11">
        <f t="shared" si="39"/>
        <v>-1</v>
      </c>
      <c r="P50" s="11">
        <f t="shared" si="40"/>
        <v>-9.9999999999999986E-9</v>
      </c>
      <c r="Q50" s="11">
        <f t="shared" si="41"/>
        <v>-1E-8</v>
      </c>
      <c r="R50" s="12">
        <f t="shared" si="42"/>
        <v>-1E-8</v>
      </c>
      <c r="T50" s="1">
        <f>'input data'!H54</f>
        <v>0</v>
      </c>
      <c r="U50" s="3">
        <f>'input data'!I54</f>
        <v>0</v>
      </c>
      <c r="V50" s="3">
        <f>'input data'!J54</f>
        <v>0</v>
      </c>
      <c r="W50" s="3">
        <f t="shared" si="4"/>
        <v>1E-4</v>
      </c>
      <c r="X50" s="34">
        <f>'input data'!K54</f>
        <v>0</v>
      </c>
      <c r="Y50" s="34">
        <f>'input data'!L54</f>
        <v>0</v>
      </c>
      <c r="Z50" s="3">
        <f t="shared" si="22"/>
        <v>1E-4</v>
      </c>
      <c r="AA50" s="11">
        <f t="shared" si="23"/>
        <v>1</v>
      </c>
      <c r="AB50" s="11">
        <f t="shared" si="24"/>
        <v>9.9999999999999986E-9</v>
      </c>
      <c r="AC50" s="11">
        <f t="shared" si="25"/>
        <v>1E-8</v>
      </c>
      <c r="AD50" s="12">
        <f t="shared" si="26"/>
        <v>1E-8</v>
      </c>
      <c r="AF50" s="3">
        <f t="shared" si="27"/>
        <v>-1E-4</v>
      </c>
      <c r="AG50" s="11">
        <f t="shared" si="28"/>
        <v>-1</v>
      </c>
      <c r="AH50" s="11">
        <f t="shared" si="29"/>
        <v>-9.9999999999999986E-9</v>
      </c>
      <c r="AI50" s="11">
        <f t="shared" si="30"/>
        <v>-1E-8</v>
      </c>
      <c r="AJ50" s="12">
        <f t="shared" si="31"/>
        <v>-1E-8</v>
      </c>
    </row>
    <row r="51" spans="2:36">
      <c r="B51" s="35">
        <f>'input data'!B55</f>
        <v>0</v>
      </c>
      <c r="C51" s="3">
        <f>'input data'!C55</f>
        <v>0</v>
      </c>
      <c r="D51" s="3">
        <f>'input data'!D55</f>
        <v>0</v>
      </c>
      <c r="E51" s="3">
        <f t="shared" ref="E51:E53" si="43">IF(C51-D51=0,0.0001,C51-D51)</f>
        <v>1E-4</v>
      </c>
      <c r="F51" s="3">
        <f>'input data'!E55</f>
        <v>0</v>
      </c>
      <c r="G51" s="3">
        <f>'input data'!F55</f>
        <v>0</v>
      </c>
      <c r="H51" s="3">
        <f t="shared" ref="H51:H53" si="44">IF(F51-G51=0,0.0001,F51-G51)</f>
        <v>1E-4</v>
      </c>
      <c r="I51" s="11">
        <f t="shared" ref="I51:I53" si="45">H51/E51</f>
        <v>1</v>
      </c>
      <c r="J51" s="11">
        <f t="shared" ref="J51:J53" si="46">E51^3/H51</f>
        <v>9.9999999999999986E-9</v>
      </c>
      <c r="K51" s="11">
        <f t="shared" ref="K51:K53" si="47">E51*H51</f>
        <v>1E-8</v>
      </c>
      <c r="L51" s="12">
        <f t="shared" ref="L51:L53" si="48" xml:space="preserve"> IF(I51 &gt;1, J51, K51)</f>
        <v>1E-8</v>
      </c>
      <c r="N51" s="3">
        <f t="shared" ref="N51:N53" si="49">H51*-1</f>
        <v>-1E-4</v>
      </c>
      <c r="O51" s="11">
        <f t="shared" ref="O51:O53" si="50">N51/E51</f>
        <v>-1</v>
      </c>
      <c r="P51" s="11">
        <f t="shared" ref="P51:P53" si="51">E51^3/N51</f>
        <v>-9.9999999999999986E-9</v>
      </c>
      <c r="Q51" s="11">
        <f t="shared" ref="Q51:Q53" si="52">E51*N51</f>
        <v>-1E-8</v>
      </c>
      <c r="R51" s="12">
        <f t="shared" ref="R51:R53" si="53" xml:space="preserve"> IF(O51 &gt;1, P51, Q51)</f>
        <v>-1E-8</v>
      </c>
      <c r="T51" s="1">
        <f>'input data'!H55</f>
        <v>0</v>
      </c>
      <c r="U51" s="3">
        <f>'input data'!I55</f>
        <v>0</v>
      </c>
      <c r="V51" s="3">
        <f>'input data'!J55</f>
        <v>0</v>
      </c>
      <c r="W51" s="3">
        <f t="shared" ref="W51:W53" si="54">IF(U51-V51=0,0.0001,U51-V51)</f>
        <v>1E-4</v>
      </c>
      <c r="X51" s="34">
        <f>'input data'!K55</f>
        <v>0</v>
      </c>
      <c r="Y51" s="34">
        <f>'input data'!L55</f>
        <v>0</v>
      </c>
      <c r="Z51" s="3">
        <f t="shared" ref="Z51:Z53" si="55">IF(X51-Y51=0,0.0001,X51-Y51)</f>
        <v>1E-4</v>
      </c>
      <c r="AA51" s="11">
        <f t="shared" ref="AA51:AA53" si="56">Z51/W51</f>
        <v>1</v>
      </c>
      <c r="AB51" s="11">
        <f t="shared" ref="AB51:AB53" si="57">W51^3/Z51</f>
        <v>9.9999999999999986E-9</v>
      </c>
      <c r="AC51" s="11">
        <f t="shared" ref="AC51:AC53" si="58">W51*Z51</f>
        <v>1E-8</v>
      </c>
      <c r="AD51" s="12">
        <f t="shared" ref="AD51:AD53" si="59" xml:space="preserve"> IF(AA51 &gt;1, AB51, AC51)</f>
        <v>1E-8</v>
      </c>
      <c r="AF51" s="3">
        <f t="shared" ref="AF51:AF53" si="60">Z51*-1</f>
        <v>-1E-4</v>
      </c>
      <c r="AG51" s="11">
        <f t="shared" ref="AG51:AG53" si="61">AF51/W51</f>
        <v>-1</v>
      </c>
      <c r="AH51" s="11">
        <f t="shared" ref="AH51:AH53" si="62">W51^3/AF51</f>
        <v>-9.9999999999999986E-9</v>
      </c>
      <c r="AI51" s="11">
        <f t="shared" ref="AI51:AI53" si="63">W51*AF51</f>
        <v>-1E-8</v>
      </c>
      <c r="AJ51" s="12">
        <f t="shared" ref="AJ51:AJ53" si="64" xml:space="preserve"> IF(AG51 &gt;1, AH51, AI51)</f>
        <v>-1E-8</v>
      </c>
    </row>
    <row r="52" spans="2:36">
      <c r="B52" s="35">
        <f>'input data'!B56</f>
        <v>0</v>
      </c>
      <c r="C52" s="3">
        <f>'input data'!C56</f>
        <v>0</v>
      </c>
      <c r="D52" s="3">
        <f>'input data'!D56</f>
        <v>0</v>
      </c>
      <c r="E52" s="3">
        <f t="shared" si="43"/>
        <v>1E-4</v>
      </c>
      <c r="F52" s="3">
        <f>'input data'!E56</f>
        <v>0</v>
      </c>
      <c r="G52" s="3">
        <f>'input data'!F56</f>
        <v>0</v>
      </c>
      <c r="H52" s="3">
        <f t="shared" si="44"/>
        <v>1E-4</v>
      </c>
      <c r="I52" s="11">
        <f t="shared" si="45"/>
        <v>1</v>
      </c>
      <c r="J52" s="11">
        <f t="shared" si="46"/>
        <v>9.9999999999999986E-9</v>
      </c>
      <c r="K52" s="11">
        <f t="shared" si="47"/>
        <v>1E-8</v>
      </c>
      <c r="L52" s="12">
        <f t="shared" si="48"/>
        <v>1E-8</v>
      </c>
      <c r="N52" s="3">
        <f t="shared" si="49"/>
        <v>-1E-4</v>
      </c>
      <c r="O52" s="11">
        <f t="shared" si="50"/>
        <v>-1</v>
      </c>
      <c r="P52" s="11">
        <f t="shared" si="51"/>
        <v>-9.9999999999999986E-9</v>
      </c>
      <c r="Q52" s="11">
        <f t="shared" si="52"/>
        <v>-1E-8</v>
      </c>
      <c r="R52" s="12">
        <f t="shared" si="53"/>
        <v>-1E-8</v>
      </c>
      <c r="T52" s="1">
        <f>'input data'!H56</f>
        <v>0</v>
      </c>
      <c r="U52" s="3">
        <f>'input data'!I56</f>
        <v>0</v>
      </c>
      <c r="V52" s="3">
        <f>'input data'!J56</f>
        <v>0</v>
      </c>
      <c r="W52" s="3">
        <f t="shared" si="54"/>
        <v>1E-4</v>
      </c>
      <c r="X52" s="34">
        <f>'input data'!K56</f>
        <v>0</v>
      </c>
      <c r="Y52" s="34">
        <f>'input data'!L56</f>
        <v>0</v>
      </c>
      <c r="Z52" s="3">
        <f t="shared" si="55"/>
        <v>1E-4</v>
      </c>
      <c r="AA52" s="11">
        <f t="shared" si="56"/>
        <v>1</v>
      </c>
      <c r="AB52" s="11">
        <f t="shared" si="57"/>
        <v>9.9999999999999986E-9</v>
      </c>
      <c r="AC52" s="11">
        <f t="shared" si="58"/>
        <v>1E-8</v>
      </c>
      <c r="AD52" s="12">
        <f t="shared" si="59"/>
        <v>1E-8</v>
      </c>
      <c r="AF52" s="3">
        <f t="shared" si="60"/>
        <v>-1E-4</v>
      </c>
      <c r="AG52" s="11">
        <f t="shared" si="61"/>
        <v>-1</v>
      </c>
      <c r="AH52" s="11">
        <f t="shared" si="62"/>
        <v>-9.9999999999999986E-9</v>
      </c>
      <c r="AI52" s="11">
        <f t="shared" si="63"/>
        <v>-1E-8</v>
      </c>
      <c r="AJ52" s="12">
        <f t="shared" si="64"/>
        <v>-1E-8</v>
      </c>
    </row>
    <row r="53" spans="2:36">
      <c r="B53" s="35">
        <f>'input data'!B57</f>
        <v>0</v>
      </c>
      <c r="C53" s="3">
        <f>'input data'!C57</f>
        <v>0</v>
      </c>
      <c r="D53" s="3">
        <f>'input data'!D57</f>
        <v>0</v>
      </c>
      <c r="E53" s="3">
        <f t="shared" si="43"/>
        <v>1E-4</v>
      </c>
      <c r="F53" s="3">
        <f>'input data'!E57</f>
        <v>0</v>
      </c>
      <c r="G53" s="3">
        <f>'input data'!F57</f>
        <v>0</v>
      </c>
      <c r="H53" s="3">
        <f t="shared" si="44"/>
        <v>1E-4</v>
      </c>
      <c r="I53" s="11">
        <f t="shared" si="45"/>
        <v>1</v>
      </c>
      <c r="J53" s="11">
        <f t="shared" si="46"/>
        <v>9.9999999999999986E-9</v>
      </c>
      <c r="K53" s="11">
        <f t="shared" si="47"/>
        <v>1E-8</v>
      </c>
      <c r="L53" s="12">
        <f t="shared" si="48"/>
        <v>1E-8</v>
      </c>
      <c r="N53" s="3">
        <f t="shared" si="49"/>
        <v>-1E-4</v>
      </c>
      <c r="O53" s="11">
        <f t="shared" si="50"/>
        <v>-1</v>
      </c>
      <c r="P53" s="11">
        <f t="shared" si="51"/>
        <v>-9.9999999999999986E-9</v>
      </c>
      <c r="Q53" s="11">
        <f t="shared" si="52"/>
        <v>-1E-8</v>
      </c>
      <c r="R53" s="12">
        <f t="shared" si="53"/>
        <v>-1E-8</v>
      </c>
      <c r="T53" s="1">
        <f>'input data'!H57</f>
        <v>0</v>
      </c>
      <c r="U53" s="3">
        <f>'input data'!I57</f>
        <v>0</v>
      </c>
      <c r="V53" s="3">
        <f>'input data'!J57</f>
        <v>0</v>
      </c>
      <c r="W53" s="3">
        <f t="shared" si="54"/>
        <v>1E-4</v>
      </c>
      <c r="X53" s="34">
        <f>'input data'!K57</f>
        <v>0</v>
      </c>
      <c r="Y53" s="34">
        <f>'input data'!L57</f>
        <v>0</v>
      </c>
      <c r="Z53" s="3">
        <f t="shared" si="55"/>
        <v>1E-4</v>
      </c>
      <c r="AA53" s="11">
        <f t="shared" si="56"/>
        <v>1</v>
      </c>
      <c r="AB53" s="11">
        <f t="shared" si="57"/>
        <v>9.9999999999999986E-9</v>
      </c>
      <c r="AC53" s="11">
        <f t="shared" si="58"/>
        <v>1E-8</v>
      </c>
      <c r="AD53" s="12">
        <f t="shared" si="59"/>
        <v>1E-8</v>
      </c>
      <c r="AF53" s="3">
        <f t="shared" si="60"/>
        <v>-1E-4</v>
      </c>
      <c r="AG53" s="11">
        <f t="shared" si="61"/>
        <v>-1</v>
      </c>
      <c r="AH53" s="11">
        <f t="shared" si="62"/>
        <v>-9.9999999999999986E-9</v>
      </c>
      <c r="AI53" s="11">
        <f t="shared" si="63"/>
        <v>-1E-8</v>
      </c>
      <c r="AJ53" s="12">
        <f t="shared" si="64"/>
        <v>-1E-8</v>
      </c>
    </row>
    <row r="54" spans="2:36">
      <c r="B54" s="35">
        <f>'input data'!B58</f>
        <v>0</v>
      </c>
      <c r="C54" s="3">
        <f>'input data'!C58</f>
        <v>0</v>
      </c>
      <c r="D54" s="3">
        <f>'input data'!D58</f>
        <v>0</v>
      </c>
      <c r="E54" s="3">
        <f t="shared" ref="E54:E108" si="65">IF(C54-D54=0,0.0001,C54-D54)</f>
        <v>1E-4</v>
      </c>
      <c r="F54" s="3">
        <f>'input data'!E58</f>
        <v>0</v>
      </c>
      <c r="G54" s="3">
        <f>'input data'!F58</f>
        <v>0</v>
      </c>
      <c r="H54" s="3">
        <f t="shared" ref="H54:H108" si="66">IF(F54-G54=0,0.0001,F54-G54)</f>
        <v>1E-4</v>
      </c>
      <c r="I54" s="11">
        <f t="shared" ref="I54:I108" si="67">H54/E54</f>
        <v>1</v>
      </c>
      <c r="J54" s="11">
        <f t="shared" ref="J54:J108" si="68">E54^3/H54</f>
        <v>9.9999999999999986E-9</v>
      </c>
      <c r="K54" s="11">
        <f t="shared" ref="K54:K108" si="69">E54*H54</f>
        <v>1E-8</v>
      </c>
      <c r="L54" s="12">
        <f t="shared" ref="L54:L108" si="70" xml:space="preserve"> IF(I54 &gt;1, J54, K54)</f>
        <v>1E-8</v>
      </c>
      <c r="N54" s="3">
        <f t="shared" ref="N54:N108" si="71">H54*-1</f>
        <v>-1E-4</v>
      </c>
      <c r="O54" s="11">
        <f t="shared" ref="O54:O108" si="72">N54/E54</f>
        <v>-1</v>
      </c>
      <c r="P54" s="11">
        <f t="shared" ref="P54:P108" si="73">E54^3/N54</f>
        <v>-9.9999999999999986E-9</v>
      </c>
      <c r="Q54" s="11">
        <f t="shared" ref="Q54:Q108" si="74">E54*N54</f>
        <v>-1E-8</v>
      </c>
      <c r="R54" s="12">
        <f t="shared" ref="R54:R108" si="75" xml:space="preserve"> IF(O54 &gt;1, P54, Q54)</f>
        <v>-1E-8</v>
      </c>
      <c r="T54" s="1">
        <f>'input data'!H58</f>
        <v>0</v>
      </c>
      <c r="U54" s="3">
        <f>'input data'!I58</f>
        <v>0</v>
      </c>
      <c r="V54" s="3">
        <f>'input data'!J58</f>
        <v>0</v>
      </c>
      <c r="W54" s="3">
        <f t="shared" ref="W54:W108" si="76">IF(U54-V54=0,0.0001,U54-V54)</f>
        <v>1E-4</v>
      </c>
      <c r="X54" s="34">
        <f>'input data'!K58</f>
        <v>0</v>
      </c>
      <c r="Y54" s="34">
        <f>'input data'!L58</f>
        <v>0</v>
      </c>
      <c r="Z54" s="3">
        <f t="shared" ref="Z54:Z108" si="77">IF(X54-Y54=0,0.0001,X54-Y54)</f>
        <v>1E-4</v>
      </c>
      <c r="AA54" s="11">
        <f t="shared" ref="AA54:AA108" si="78">Z54/W54</f>
        <v>1</v>
      </c>
      <c r="AB54" s="11">
        <f t="shared" ref="AB54:AB108" si="79">W54^3/Z54</f>
        <v>9.9999999999999986E-9</v>
      </c>
      <c r="AC54" s="11">
        <f t="shared" ref="AC54:AC108" si="80">W54*Z54</f>
        <v>1E-8</v>
      </c>
      <c r="AD54" s="12">
        <f t="shared" ref="AD54:AD108" si="81" xml:space="preserve"> IF(AA54 &gt;1, AB54, AC54)</f>
        <v>1E-8</v>
      </c>
      <c r="AF54" s="3">
        <f t="shared" ref="AF54:AF108" si="82">Z54*-1</f>
        <v>-1E-4</v>
      </c>
      <c r="AG54" s="11">
        <f t="shared" ref="AG54:AG108" si="83">AF54/W54</f>
        <v>-1</v>
      </c>
      <c r="AH54" s="11">
        <f t="shared" ref="AH54:AH108" si="84">W54^3/AF54</f>
        <v>-9.9999999999999986E-9</v>
      </c>
      <c r="AI54" s="11">
        <f t="shared" ref="AI54:AI108" si="85">W54*AF54</f>
        <v>-1E-8</v>
      </c>
      <c r="AJ54" s="12">
        <f t="shared" ref="AJ54:AJ108" si="86" xml:space="preserve"> IF(AG54 &gt;1, AH54, AI54)</f>
        <v>-1E-8</v>
      </c>
    </row>
    <row r="55" spans="2:36">
      <c r="B55" s="35">
        <f>'input data'!B59</f>
        <v>0</v>
      </c>
      <c r="C55" s="3">
        <f>'input data'!C59</f>
        <v>0</v>
      </c>
      <c r="D55" s="3">
        <f>'input data'!D59</f>
        <v>0</v>
      </c>
      <c r="E55" s="3">
        <f t="shared" si="65"/>
        <v>1E-4</v>
      </c>
      <c r="F55" s="3">
        <f>'input data'!E59</f>
        <v>0</v>
      </c>
      <c r="G55" s="3">
        <f>'input data'!F59</f>
        <v>0</v>
      </c>
      <c r="H55" s="3">
        <f t="shared" si="66"/>
        <v>1E-4</v>
      </c>
      <c r="I55" s="11">
        <f t="shared" si="67"/>
        <v>1</v>
      </c>
      <c r="J55" s="11">
        <f t="shared" si="68"/>
        <v>9.9999999999999986E-9</v>
      </c>
      <c r="K55" s="11">
        <f t="shared" si="69"/>
        <v>1E-8</v>
      </c>
      <c r="L55" s="12">
        <f t="shared" si="70"/>
        <v>1E-8</v>
      </c>
      <c r="N55" s="3">
        <f t="shared" si="71"/>
        <v>-1E-4</v>
      </c>
      <c r="O55" s="11">
        <f t="shared" si="72"/>
        <v>-1</v>
      </c>
      <c r="P55" s="11">
        <f t="shared" si="73"/>
        <v>-9.9999999999999986E-9</v>
      </c>
      <c r="Q55" s="11">
        <f t="shared" si="74"/>
        <v>-1E-8</v>
      </c>
      <c r="R55" s="12">
        <f t="shared" si="75"/>
        <v>-1E-8</v>
      </c>
      <c r="T55" s="1">
        <f>'input data'!H59</f>
        <v>0</v>
      </c>
      <c r="U55" s="3">
        <f>'input data'!I59</f>
        <v>0</v>
      </c>
      <c r="V55" s="3">
        <f>'input data'!J59</f>
        <v>0</v>
      </c>
      <c r="W55" s="3">
        <f t="shared" si="76"/>
        <v>1E-4</v>
      </c>
      <c r="X55" s="34">
        <f>'input data'!K59</f>
        <v>0</v>
      </c>
      <c r="Y55" s="34">
        <f>'input data'!L59</f>
        <v>0</v>
      </c>
      <c r="Z55" s="3">
        <f t="shared" si="77"/>
        <v>1E-4</v>
      </c>
      <c r="AA55" s="11">
        <f t="shared" si="78"/>
        <v>1</v>
      </c>
      <c r="AB55" s="11">
        <f t="shared" si="79"/>
        <v>9.9999999999999986E-9</v>
      </c>
      <c r="AC55" s="11">
        <f t="shared" si="80"/>
        <v>1E-8</v>
      </c>
      <c r="AD55" s="12">
        <f t="shared" si="81"/>
        <v>1E-8</v>
      </c>
      <c r="AF55" s="3">
        <f t="shared" si="82"/>
        <v>-1E-4</v>
      </c>
      <c r="AG55" s="11">
        <f t="shared" si="83"/>
        <v>-1</v>
      </c>
      <c r="AH55" s="11">
        <f t="shared" si="84"/>
        <v>-9.9999999999999986E-9</v>
      </c>
      <c r="AI55" s="11">
        <f t="shared" si="85"/>
        <v>-1E-8</v>
      </c>
      <c r="AJ55" s="12">
        <f t="shared" si="86"/>
        <v>-1E-8</v>
      </c>
    </row>
    <row r="56" spans="2:36">
      <c r="B56" s="35">
        <f>'input data'!B60</f>
        <v>0</v>
      </c>
      <c r="C56" s="3">
        <f>'input data'!C60</f>
        <v>0</v>
      </c>
      <c r="D56" s="3">
        <f>'input data'!D60</f>
        <v>0</v>
      </c>
      <c r="E56" s="3">
        <f t="shared" si="65"/>
        <v>1E-4</v>
      </c>
      <c r="F56" s="3">
        <f>'input data'!E60</f>
        <v>0</v>
      </c>
      <c r="G56" s="3">
        <f>'input data'!F60</f>
        <v>0</v>
      </c>
      <c r="H56" s="3">
        <f t="shared" si="66"/>
        <v>1E-4</v>
      </c>
      <c r="I56" s="11">
        <f t="shared" si="67"/>
        <v>1</v>
      </c>
      <c r="J56" s="11">
        <f t="shared" si="68"/>
        <v>9.9999999999999986E-9</v>
      </c>
      <c r="K56" s="11">
        <f t="shared" si="69"/>
        <v>1E-8</v>
      </c>
      <c r="L56" s="12">
        <f t="shared" si="70"/>
        <v>1E-8</v>
      </c>
      <c r="N56" s="3">
        <f t="shared" si="71"/>
        <v>-1E-4</v>
      </c>
      <c r="O56" s="11">
        <f t="shared" si="72"/>
        <v>-1</v>
      </c>
      <c r="P56" s="11">
        <f t="shared" si="73"/>
        <v>-9.9999999999999986E-9</v>
      </c>
      <c r="Q56" s="11">
        <f t="shared" si="74"/>
        <v>-1E-8</v>
      </c>
      <c r="R56" s="12">
        <f t="shared" si="75"/>
        <v>-1E-8</v>
      </c>
      <c r="T56" s="1">
        <f>'input data'!H60</f>
        <v>0</v>
      </c>
      <c r="U56" s="3">
        <f>'input data'!I60</f>
        <v>0</v>
      </c>
      <c r="V56" s="3">
        <f>'input data'!J60</f>
        <v>0</v>
      </c>
      <c r="W56" s="3">
        <f t="shared" si="76"/>
        <v>1E-4</v>
      </c>
      <c r="X56" s="34">
        <f>'input data'!K60</f>
        <v>0</v>
      </c>
      <c r="Y56" s="34">
        <f>'input data'!L60</f>
        <v>0</v>
      </c>
      <c r="Z56" s="3">
        <f t="shared" si="77"/>
        <v>1E-4</v>
      </c>
      <c r="AA56" s="11">
        <f t="shared" si="78"/>
        <v>1</v>
      </c>
      <c r="AB56" s="11">
        <f t="shared" si="79"/>
        <v>9.9999999999999986E-9</v>
      </c>
      <c r="AC56" s="11">
        <f t="shared" si="80"/>
        <v>1E-8</v>
      </c>
      <c r="AD56" s="12">
        <f t="shared" si="81"/>
        <v>1E-8</v>
      </c>
      <c r="AF56" s="3">
        <f t="shared" si="82"/>
        <v>-1E-4</v>
      </c>
      <c r="AG56" s="11">
        <f t="shared" si="83"/>
        <v>-1</v>
      </c>
      <c r="AH56" s="11">
        <f t="shared" si="84"/>
        <v>-9.9999999999999986E-9</v>
      </c>
      <c r="AI56" s="11">
        <f t="shared" si="85"/>
        <v>-1E-8</v>
      </c>
      <c r="AJ56" s="12">
        <f t="shared" si="86"/>
        <v>-1E-8</v>
      </c>
    </row>
    <row r="57" spans="2:36">
      <c r="B57" s="35">
        <f>'input data'!B61</f>
        <v>0</v>
      </c>
      <c r="C57" s="3">
        <f>'input data'!C61</f>
        <v>0</v>
      </c>
      <c r="D57" s="3">
        <f>'input data'!D61</f>
        <v>0</v>
      </c>
      <c r="E57" s="3">
        <f t="shared" si="65"/>
        <v>1E-4</v>
      </c>
      <c r="F57" s="3">
        <f>'input data'!E61</f>
        <v>0</v>
      </c>
      <c r="G57" s="3">
        <f>'input data'!F61</f>
        <v>0</v>
      </c>
      <c r="H57" s="3">
        <f t="shared" si="66"/>
        <v>1E-4</v>
      </c>
      <c r="I57" s="11">
        <f t="shared" si="67"/>
        <v>1</v>
      </c>
      <c r="J57" s="11">
        <f t="shared" si="68"/>
        <v>9.9999999999999986E-9</v>
      </c>
      <c r="K57" s="11">
        <f t="shared" si="69"/>
        <v>1E-8</v>
      </c>
      <c r="L57" s="12">
        <f t="shared" si="70"/>
        <v>1E-8</v>
      </c>
      <c r="N57" s="3">
        <f t="shared" si="71"/>
        <v>-1E-4</v>
      </c>
      <c r="O57" s="11">
        <f t="shared" si="72"/>
        <v>-1</v>
      </c>
      <c r="P57" s="11">
        <f t="shared" si="73"/>
        <v>-9.9999999999999986E-9</v>
      </c>
      <c r="Q57" s="11">
        <f t="shared" si="74"/>
        <v>-1E-8</v>
      </c>
      <c r="R57" s="12">
        <f t="shared" si="75"/>
        <v>-1E-8</v>
      </c>
      <c r="T57" s="1">
        <f>'input data'!H61</f>
        <v>0</v>
      </c>
      <c r="U57" s="3">
        <f>'input data'!I61</f>
        <v>0</v>
      </c>
      <c r="V57" s="3">
        <f>'input data'!J61</f>
        <v>0</v>
      </c>
      <c r="W57" s="3">
        <f t="shared" si="76"/>
        <v>1E-4</v>
      </c>
      <c r="X57" s="34">
        <f>'input data'!K61</f>
        <v>0</v>
      </c>
      <c r="Y57" s="34">
        <f>'input data'!L61</f>
        <v>0</v>
      </c>
      <c r="Z57" s="3">
        <f t="shared" si="77"/>
        <v>1E-4</v>
      </c>
      <c r="AA57" s="11">
        <f t="shared" si="78"/>
        <v>1</v>
      </c>
      <c r="AB57" s="11">
        <f t="shared" si="79"/>
        <v>9.9999999999999986E-9</v>
      </c>
      <c r="AC57" s="11">
        <f t="shared" si="80"/>
        <v>1E-8</v>
      </c>
      <c r="AD57" s="12">
        <f t="shared" si="81"/>
        <v>1E-8</v>
      </c>
      <c r="AF57" s="3">
        <f t="shared" si="82"/>
        <v>-1E-4</v>
      </c>
      <c r="AG57" s="11">
        <f t="shared" si="83"/>
        <v>-1</v>
      </c>
      <c r="AH57" s="11">
        <f t="shared" si="84"/>
        <v>-9.9999999999999986E-9</v>
      </c>
      <c r="AI57" s="11">
        <f t="shared" si="85"/>
        <v>-1E-8</v>
      </c>
      <c r="AJ57" s="12">
        <f t="shared" si="86"/>
        <v>-1E-8</v>
      </c>
    </row>
    <row r="58" spans="2:36">
      <c r="B58" s="35">
        <f>'input data'!B62</f>
        <v>0</v>
      </c>
      <c r="C58" s="3">
        <f>'input data'!C62</f>
        <v>0</v>
      </c>
      <c r="D58" s="3">
        <f>'input data'!D62</f>
        <v>0</v>
      </c>
      <c r="E58" s="3">
        <f t="shared" si="65"/>
        <v>1E-4</v>
      </c>
      <c r="F58" s="3">
        <f>'input data'!E62</f>
        <v>0</v>
      </c>
      <c r="G58" s="3">
        <f>'input data'!F62</f>
        <v>0</v>
      </c>
      <c r="H58" s="3">
        <f t="shared" si="66"/>
        <v>1E-4</v>
      </c>
      <c r="I58" s="11">
        <f t="shared" si="67"/>
        <v>1</v>
      </c>
      <c r="J58" s="11">
        <f t="shared" si="68"/>
        <v>9.9999999999999986E-9</v>
      </c>
      <c r="K58" s="11">
        <f t="shared" si="69"/>
        <v>1E-8</v>
      </c>
      <c r="L58" s="12">
        <f t="shared" si="70"/>
        <v>1E-8</v>
      </c>
      <c r="N58" s="3">
        <f t="shared" si="71"/>
        <v>-1E-4</v>
      </c>
      <c r="O58" s="11">
        <f t="shared" si="72"/>
        <v>-1</v>
      </c>
      <c r="P58" s="11">
        <f t="shared" si="73"/>
        <v>-9.9999999999999986E-9</v>
      </c>
      <c r="Q58" s="11">
        <f t="shared" si="74"/>
        <v>-1E-8</v>
      </c>
      <c r="R58" s="12">
        <f t="shared" si="75"/>
        <v>-1E-8</v>
      </c>
      <c r="T58" s="1">
        <f>'input data'!H62</f>
        <v>0</v>
      </c>
      <c r="U58" s="3">
        <f>'input data'!I62</f>
        <v>0</v>
      </c>
      <c r="V58" s="3">
        <f>'input data'!J62</f>
        <v>0</v>
      </c>
      <c r="W58" s="3">
        <f t="shared" si="76"/>
        <v>1E-4</v>
      </c>
      <c r="X58" s="34">
        <f>'input data'!K62</f>
        <v>0</v>
      </c>
      <c r="Y58" s="34">
        <f>'input data'!L62</f>
        <v>0</v>
      </c>
      <c r="Z58" s="3">
        <f t="shared" si="77"/>
        <v>1E-4</v>
      </c>
      <c r="AA58" s="11">
        <f t="shared" si="78"/>
        <v>1</v>
      </c>
      <c r="AB58" s="11">
        <f t="shared" si="79"/>
        <v>9.9999999999999986E-9</v>
      </c>
      <c r="AC58" s="11">
        <f t="shared" si="80"/>
        <v>1E-8</v>
      </c>
      <c r="AD58" s="12">
        <f t="shared" si="81"/>
        <v>1E-8</v>
      </c>
      <c r="AF58" s="3">
        <f t="shared" si="82"/>
        <v>-1E-4</v>
      </c>
      <c r="AG58" s="11">
        <f t="shared" si="83"/>
        <v>-1</v>
      </c>
      <c r="AH58" s="11">
        <f t="shared" si="84"/>
        <v>-9.9999999999999986E-9</v>
      </c>
      <c r="AI58" s="11">
        <f t="shared" si="85"/>
        <v>-1E-8</v>
      </c>
      <c r="AJ58" s="12">
        <f t="shared" si="86"/>
        <v>-1E-8</v>
      </c>
    </row>
    <row r="59" spans="2:36">
      <c r="B59" s="35">
        <f>'input data'!B63</f>
        <v>0</v>
      </c>
      <c r="C59" s="3">
        <f>'input data'!C63</f>
        <v>0</v>
      </c>
      <c r="D59" s="3">
        <f>'input data'!D63</f>
        <v>0</v>
      </c>
      <c r="E59" s="3">
        <f t="shared" si="65"/>
        <v>1E-4</v>
      </c>
      <c r="F59" s="3">
        <f>'input data'!E63</f>
        <v>0</v>
      </c>
      <c r="G59" s="3">
        <f>'input data'!F63</f>
        <v>0</v>
      </c>
      <c r="H59" s="3">
        <f t="shared" si="66"/>
        <v>1E-4</v>
      </c>
      <c r="I59" s="11">
        <f t="shared" si="67"/>
        <v>1</v>
      </c>
      <c r="J59" s="11">
        <f t="shared" si="68"/>
        <v>9.9999999999999986E-9</v>
      </c>
      <c r="K59" s="11">
        <f t="shared" si="69"/>
        <v>1E-8</v>
      </c>
      <c r="L59" s="12">
        <f t="shared" si="70"/>
        <v>1E-8</v>
      </c>
      <c r="N59" s="3">
        <f t="shared" si="71"/>
        <v>-1E-4</v>
      </c>
      <c r="O59" s="11">
        <f t="shared" si="72"/>
        <v>-1</v>
      </c>
      <c r="P59" s="11">
        <f t="shared" si="73"/>
        <v>-9.9999999999999986E-9</v>
      </c>
      <c r="Q59" s="11">
        <f t="shared" si="74"/>
        <v>-1E-8</v>
      </c>
      <c r="R59" s="12">
        <f t="shared" si="75"/>
        <v>-1E-8</v>
      </c>
      <c r="T59" s="1">
        <f>'input data'!H63</f>
        <v>0</v>
      </c>
      <c r="U59" s="3">
        <f>'input data'!I63</f>
        <v>0</v>
      </c>
      <c r="V59" s="3">
        <f>'input data'!J63</f>
        <v>0</v>
      </c>
      <c r="W59" s="3">
        <f t="shared" si="76"/>
        <v>1E-4</v>
      </c>
      <c r="X59" s="34">
        <f>'input data'!K63</f>
        <v>0</v>
      </c>
      <c r="Y59" s="34">
        <f>'input data'!L63</f>
        <v>0</v>
      </c>
      <c r="Z59" s="3">
        <f t="shared" si="77"/>
        <v>1E-4</v>
      </c>
      <c r="AA59" s="11">
        <f t="shared" si="78"/>
        <v>1</v>
      </c>
      <c r="AB59" s="11">
        <f t="shared" si="79"/>
        <v>9.9999999999999986E-9</v>
      </c>
      <c r="AC59" s="11">
        <f t="shared" si="80"/>
        <v>1E-8</v>
      </c>
      <c r="AD59" s="12">
        <f t="shared" si="81"/>
        <v>1E-8</v>
      </c>
      <c r="AF59" s="3">
        <f t="shared" si="82"/>
        <v>-1E-4</v>
      </c>
      <c r="AG59" s="11">
        <f t="shared" si="83"/>
        <v>-1</v>
      </c>
      <c r="AH59" s="11">
        <f t="shared" si="84"/>
        <v>-9.9999999999999986E-9</v>
      </c>
      <c r="AI59" s="11">
        <f t="shared" si="85"/>
        <v>-1E-8</v>
      </c>
      <c r="AJ59" s="12">
        <f t="shared" si="86"/>
        <v>-1E-8</v>
      </c>
    </row>
    <row r="60" spans="2:36">
      <c r="B60" s="35">
        <f>'input data'!B64</f>
        <v>0</v>
      </c>
      <c r="C60" s="3">
        <f>'input data'!C64</f>
        <v>0</v>
      </c>
      <c r="D60" s="3">
        <f>'input data'!D64</f>
        <v>0</v>
      </c>
      <c r="E60" s="3">
        <f t="shared" si="65"/>
        <v>1E-4</v>
      </c>
      <c r="F60" s="3">
        <f>'input data'!E64</f>
        <v>0</v>
      </c>
      <c r="G60" s="3">
        <f>'input data'!F64</f>
        <v>0</v>
      </c>
      <c r="H60" s="3">
        <f t="shared" si="66"/>
        <v>1E-4</v>
      </c>
      <c r="I60" s="11">
        <f t="shared" si="67"/>
        <v>1</v>
      </c>
      <c r="J60" s="11">
        <f t="shared" si="68"/>
        <v>9.9999999999999986E-9</v>
      </c>
      <c r="K60" s="11">
        <f t="shared" si="69"/>
        <v>1E-8</v>
      </c>
      <c r="L60" s="12">
        <f t="shared" si="70"/>
        <v>1E-8</v>
      </c>
      <c r="N60" s="3">
        <f t="shared" si="71"/>
        <v>-1E-4</v>
      </c>
      <c r="O60" s="11">
        <f t="shared" si="72"/>
        <v>-1</v>
      </c>
      <c r="P60" s="11">
        <f t="shared" si="73"/>
        <v>-9.9999999999999986E-9</v>
      </c>
      <c r="Q60" s="11">
        <f t="shared" si="74"/>
        <v>-1E-8</v>
      </c>
      <c r="R60" s="12">
        <f t="shared" si="75"/>
        <v>-1E-8</v>
      </c>
      <c r="T60" s="1">
        <f>'input data'!H64</f>
        <v>0</v>
      </c>
      <c r="U60" s="3">
        <f>'input data'!I64</f>
        <v>0</v>
      </c>
      <c r="V60" s="3">
        <f>'input data'!J64</f>
        <v>0</v>
      </c>
      <c r="W60" s="3">
        <f t="shared" si="76"/>
        <v>1E-4</v>
      </c>
      <c r="X60" s="34">
        <f>'input data'!K64</f>
        <v>0</v>
      </c>
      <c r="Y60" s="34">
        <f>'input data'!L64</f>
        <v>0</v>
      </c>
      <c r="Z60" s="3">
        <f t="shared" si="77"/>
        <v>1E-4</v>
      </c>
      <c r="AA60" s="11">
        <f t="shared" si="78"/>
        <v>1</v>
      </c>
      <c r="AB60" s="11">
        <f t="shared" si="79"/>
        <v>9.9999999999999986E-9</v>
      </c>
      <c r="AC60" s="11">
        <f t="shared" si="80"/>
        <v>1E-8</v>
      </c>
      <c r="AD60" s="12">
        <f t="shared" si="81"/>
        <v>1E-8</v>
      </c>
      <c r="AF60" s="3">
        <f t="shared" si="82"/>
        <v>-1E-4</v>
      </c>
      <c r="AG60" s="11">
        <f t="shared" si="83"/>
        <v>-1</v>
      </c>
      <c r="AH60" s="11">
        <f t="shared" si="84"/>
        <v>-9.9999999999999986E-9</v>
      </c>
      <c r="AI60" s="11">
        <f t="shared" si="85"/>
        <v>-1E-8</v>
      </c>
      <c r="AJ60" s="12">
        <f t="shared" si="86"/>
        <v>-1E-8</v>
      </c>
    </row>
    <row r="61" spans="2:36">
      <c r="B61" s="35">
        <f>'input data'!B65</f>
        <v>0</v>
      </c>
      <c r="C61" s="3">
        <f>'input data'!C65</f>
        <v>0</v>
      </c>
      <c r="D61" s="3">
        <f>'input data'!D65</f>
        <v>0</v>
      </c>
      <c r="E61" s="3">
        <f t="shared" si="65"/>
        <v>1E-4</v>
      </c>
      <c r="F61" s="3">
        <f>'input data'!E65</f>
        <v>0</v>
      </c>
      <c r="G61" s="3">
        <f>'input data'!F65</f>
        <v>0</v>
      </c>
      <c r="H61" s="3">
        <f t="shared" si="66"/>
        <v>1E-4</v>
      </c>
      <c r="I61" s="11">
        <f t="shared" si="67"/>
        <v>1</v>
      </c>
      <c r="J61" s="11">
        <f t="shared" si="68"/>
        <v>9.9999999999999986E-9</v>
      </c>
      <c r="K61" s="11">
        <f t="shared" si="69"/>
        <v>1E-8</v>
      </c>
      <c r="L61" s="12">
        <f t="shared" si="70"/>
        <v>1E-8</v>
      </c>
      <c r="N61" s="3">
        <f t="shared" si="71"/>
        <v>-1E-4</v>
      </c>
      <c r="O61" s="11">
        <f t="shared" si="72"/>
        <v>-1</v>
      </c>
      <c r="P61" s="11">
        <f t="shared" si="73"/>
        <v>-9.9999999999999986E-9</v>
      </c>
      <c r="Q61" s="11">
        <f t="shared" si="74"/>
        <v>-1E-8</v>
      </c>
      <c r="R61" s="12">
        <f t="shared" si="75"/>
        <v>-1E-8</v>
      </c>
      <c r="T61" s="1">
        <f>'input data'!H65</f>
        <v>0</v>
      </c>
      <c r="U61" s="3">
        <f>'input data'!I65</f>
        <v>0</v>
      </c>
      <c r="V61" s="3">
        <f>'input data'!J65</f>
        <v>0</v>
      </c>
      <c r="W61" s="3">
        <f t="shared" si="76"/>
        <v>1E-4</v>
      </c>
      <c r="X61" s="34">
        <f>'input data'!K65</f>
        <v>0</v>
      </c>
      <c r="Y61" s="34">
        <f>'input data'!L65</f>
        <v>0</v>
      </c>
      <c r="Z61" s="3">
        <f t="shared" si="77"/>
        <v>1E-4</v>
      </c>
      <c r="AA61" s="11">
        <f t="shared" si="78"/>
        <v>1</v>
      </c>
      <c r="AB61" s="11">
        <f t="shared" si="79"/>
        <v>9.9999999999999986E-9</v>
      </c>
      <c r="AC61" s="11">
        <f t="shared" si="80"/>
        <v>1E-8</v>
      </c>
      <c r="AD61" s="12">
        <f t="shared" si="81"/>
        <v>1E-8</v>
      </c>
      <c r="AF61" s="3">
        <f t="shared" si="82"/>
        <v>-1E-4</v>
      </c>
      <c r="AG61" s="11">
        <f t="shared" si="83"/>
        <v>-1</v>
      </c>
      <c r="AH61" s="11">
        <f t="shared" si="84"/>
        <v>-9.9999999999999986E-9</v>
      </c>
      <c r="AI61" s="11">
        <f t="shared" si="85"/>
        <v>-1E-8</v>
      </c>
      <c r="AJ61" s="12">
        <f t="shared" si="86"/>
        <v>-1E-8</v>
      </c>
    </row>
    <row r="62" spans="2:36">
      <c r="B62" s="35">
        <f>'input data'!B66</f>
        <v>0</v>
      </c>
      <c r="C62" s="3">
        <f>'input data'!C66</f>
        <v>0</v>
      </c>
      <c r="D62" s="3">
        <f>'input data'!D66</f>
        <v>0</v>
      </c>
      <c r="E62" s="3">
        <f t="shared" si="65"/>
        <v>1E-4</v>
      </c>
      <c r="F62" s="3">
        <f>'input data'!E66</f>
        <v>0</v>
      </c>
      <c r="G62" s="3">
        <f>'input data'!F66</f>
        <v>0</v>
      </c>
      <c r="H62" s="3">
        <f t="shared" si="66"/>
        <v>1E-4</v>
      </c>
      <c r="I62" s="11">
        <f t="shared" si="67"/>
        <v>1</v>
      </c>
      <c r="J62" s="11">
        <f t="shared" si="68"/>
        <v>9.9999999999999986E-9</v>
      </c>
      <c r="K62" s="11">
        <f t="shared" si="69"/>
        <v>1E-8</v>
      </c>
      <c r="L62" s="12">
        <f t="shared" si="70"/>
        <v>1E-8</v>
      </c>
      <c r="N62" s="3">
        <f t="shared" si="71"/>
        <v>-1E-4</v>
      </c>
      <c r="O62" s="11">
        <f t="shared" si="72"/>
        <v>-1</v>
      </c>
      <c r="P62" s="11">
        <f t="shared" si="73"/>
        <v>-9.9999999999999986E-9</v>
      </c>
      <c r="Q62" s="11">
        <f t="shared" si="74"/>
        <v>-1E-8</v>
      </c>
      <c r="R62" s="12">
        <f t="shared" si="75"/>
        <v>-1E-8</v>
      </c>
      <c r="T62" s="1">
        <f>'input data'!H66</f>
        <v>0</v>
      </c>
      <c r="U62" s="3">
        <f>'input data'!I66</f>
        <v>0</v>
      </c>
      <c r="V62" s="3">
        <f>'input data'!J66</f>
        <v>0</v>
      </c>
      <c r="W62" s="3">
        <f t="shared" si="76"/>
        <v>1E-4</v>
      </c>
      <c r="X62" s="34">
        <f>'input data'!K66</f>
        <v>0</v>
      </c>
      <c r="Y62" s="34">
        <f>'input data'!L66</f>
        <v>0</v>
      </c>
      <c r="Z62" s="3">
        <f t="shared" si="77"/>
        <v>1E-4</v>
      </c>
      <c r="AA62" s="11">
        <f t="shared" si="78"/>
        <v>1</v>
      </c>
      <c r="AB62" s="11">
        <f t="shared" si="79"/>
        <v>9.9999999999999986E-9</v>
      </c>
      <c r="AC62" s="11">
        <f t="shared" si="80"/>
        <v>1E-8</v>
      </c>
      <c r="AD62" s="12">
        <f t="shared" si="81"/>
        <v>1E-8</v>
      </c>
      <c r="AF62" s="3">
        <f t="shared" si="82"/>
        <v>-1E-4</v>
      </c>
      <c r="AG62" s="11">
        <f t="shared" si="83"/>
        <v>-1</v>
      </c>
      <c r="AH62" s="11">
        <f t="shared" si="84"/>
        <v>-9.9999999999999986E-9</v>
      </c>
      <c r="AI62" s="11">
        <f t="shared" si="85"/>
        <v>-1E-8</v>
      </c>
      <c r="AJ62" s="12">
        <f t="shared" si="86"/>
        <v>-1E-8</v>
      </c>
    </row>
    <row r="63" spans="2:36">
      <c r="B63" s="35">
        <f>'input data'!B67</f>
        <v>0</v>
      </c>
      <c r="C63" s="3">
        <f>'input data'!C67</f>
        <v>0</v>
      </c>
      <c r="D63" s="3">
        <f>'input data'!D67</f>
        <v>0</v>
      </c>
      <c r="E63" s="3">
        <f t="shared" si="65"/>
        <v>1E-4</v>
      </c>
      <c r="F63" s="3">
        <f>'input data'!E67</f>
        <v>0</v>
      </c>
      <c r="G63" s="3">
        <f>'input data'!F67</f>
        <v>0</v>
      </c>
      <c r="H63" s="3">
        <f t="shared" si="66"/>
        <v>1E-4</v>
      </c>
      <c r="I63" s="11">
        <f t="shared" si="67"/>
        <v>1</v>
      </c>
      <c r="J63" s="11">
        <f t="shared" si="68"/>
        <v>9.9999999999999986E-9</v>
      </c>
      <c r="K63" s="11">
        <f t="shared" si="69"/>
        <v>1E-8</v>
      </c>
      <c r="L63" s="12">
        <f t="shared" si="70"/>
        <v>1E-8</v>
      </c>
      <c r="N63" s="3">
        <f t="shared" si="71"/>
        <v>-1E-4</v>
      </c>
      <c r="O63" s="11">
        <f t="shared" si="72"/>
        <v>-1</v>
      </c>
      <c r="P63" s="11">
        <f t="shared" si="73"/>
        <v>-9.9999999999999986E-9</v>
      </c>
      <c r="Q63" s="11">
        <f t="shared" si="74"/>
        <v>-1E-8</v>
      </c>
      <c r="R63" s="12">
        <f t="shared" si="75"/>
        <v>-1E-8</v>
      </c>
      <c r="T63" s="1">
        <f>'input data'!H67</f>
        <v>0</v>
      </c>
      <c r="U63" s="3">
        <f>'input data'!I67</f>
        <v>0</v>
      </c>
      <c r="V63" s="3">
        <f>'input data'!J67</f>
        <v>0</v>
      </c>
      <c r="W63" s="3">
        <f t="shared" si="76"/>
        <v>1E-4</v>
      </c>
      <c r="X63" s="34">
        <f>'input data'!K67</f>
        <v>0</v>
      </c>
      <c r="Y63" s="34">
        <f>'input data'!L67</f>
        <v>0</v>
      </c>
      <c r="Z63" s="3">
        <f t="shared" si="77"/>
        <v>1E-4</v>
      </c>
      <c r="AA63" s="11">
        <f t="shared" si="78"/>
        <v>1</v>
      </c>
      <c r="AB63" s="11">
        <f t="shared" si="79"/>
        <v>9.9999999999999986E-9</v>
      </c>
      <c r="AC63" s="11">
        <f t="shared" si="80"/>
        <v>1E-8</v>
      </c>
      <c r="AD63" s="12">
        <f t="shared" si="81"/>
        <v>1E-8</v>
      </c>
      <c r="AF63" s="3">
        <f t="shared" si="82"/>
        <v>-1E-4</v>
      </c>
      <c r="AG63" s="11">
        <f t="shared" si="83"/>
        <v>-1</v>
      </c>
      <c r="AH63" s="11">
        <f t="shared" si="84"/>
        <v>-9.9999999999999986E-9</v>
      </c>
      <c r="AI63" s="11">
        <f t="shared" si="85"/>
        <v>-1E-8</v>
      </c>
      <c r="AJ63" s="12">
        <f t="shared" si="86"/>
        <v>-1E-8</v>
      </c>
    </row>
    <row r="64" spans="2:36">
      <c r="B64" s="35">
        <f>'input data'!B68</f>
        <v>0</v>
      </c>
      <c r="C64" s="3">
        <f>'input data'!C68</f>
        <v>0</v>
      </c>
      <c r="D64" s="3">
        <f>'input data'!D68</f>
        <v>0</v>
      </c>
      <c r="E64" s="3">
        <f t="shared" si="65"/>
        <v>1E-4</v>
      </c>
      <c r="F64" s="3">
        <f>'input data'!E68</f>
        <v>0</v>
      </c>
      <c r="G64" s="3">
        <f>'input data'!F68</f>
        <v>0</v>
      </c>
      <c r="H64" s="3">
        <f t="shared" si="66"/>
        <v>1E-4</v>
      </c>
      <c r="I64" s="11">
        <f t="shared" si="67"/>
        <v>1</v>
      </c>
      <c r="J64" s="11">
        <f t="shared" si="68"/>
        <v>9.9999999999999986E-9</v>
      </c>
      <c r="K64" s="11">
        <f t="shared" si="69"/>
        <v>1E-8</v>
      </c>
      <c r="L64" s="12">
        <f t="shared" si="70"/>
        <v>1E-8</v>
      </c>
      <c r="N64" s="3">
        <f t="shared" si="71"/>
        <v>-1E-4</v>
      </c>
      <c r="O64" s="11">
        <f t="shared" si="72"/>
        <v>-1</v>
      </c>
      <c r="P64" s="11">
        <f t="shared" si="73"/>
        <v>-9.9999999999999986E-9</v>
      </c>
      <c r="Q64" s="11">
        <f t="shared" si="74"/>
        <v>-1E-8</v>
      </c>
      <c r="R64" s="12">
        <f t="shared" si="75"/>
        <v>-1E-8</v>
      </c>
      <c r="T64" s="1">
        <f>'input data'!H68</f>
        <v>0</v>
      </c>
      <c r="U64" s="3">
        <f>'input data'!I68</f>
        <v>0</v>
      </c>
      <c r="V64" s="3">
        <f>'input data'!J68</f>
        <v>0</v>
      </c>
      <c r="W64" s="3">
        <f t="shared" si="76"/>
        <v>1E-4</v>
      </c>
      <c r="X64" s="34">
        <f>'input data'!K68</f>
        <v>0</v>
      </c>
      <c r="Y64" s="34">
        <f>'input data'!L68</f>
        <v>0</v>
      </c>
      <c r="Z64" s="3">
        <f t="shared" si="77"/>
        <v>1E-4</v>
      </c>
      <c r="AA64" s="11">
        <f t="shared" si="78"/>
        <v>1</v>
      </c>
      <c r="AB64" s="11">
        <f t="shared" si="79"/>
        <v>9.9999999999999986E-9</v>
      </c>
      <c r="AC64" s="11">
        <f t="shared" si="80"/>
        <v>1E-8</v>
      </c>
      <c r="AD64" s="12">
        <f t="shared" si="81"/>
        <v>1E-8</v>
      </c>
      <c r="AF64" s="3">
        <f t="shared" si="82"/>
        <v>-1E-4</v>
      </c>
      <c r="AG64" s="11">
        <f t="shared" si="83"/>
        <v>-1</v>
      </c>
      <c r="AH64" s="11">
        <f t="shared" si="84"/>
        <v>-9.9999999999999986E-9</v>
      </c>
      <c r="AI64" s="11">
        <f t="shared" si="85"/>
        <v>-1E-8</v>
      </c>
      <c r="AJ64" s="12">
        <f t="shared" si="86"/>
        <v>-1E-8</v>
      </c>
    </row>
    <row r="65" spans="2:36">
      <c r="B65" s="35">
        <f>'input data'!B69</f>
        <v>0</v>
      </c>
      <c r="C65" s="3">
        <f>'input data'!C69</f>
        <v>0</v>
      </c>
      <c r="D65" s="3">
        <f>'input data'!D69</f>
        <v>0</v>
      </c>
      <c r="E65" s="3">
        <f t="shared" si="65"/>
        <v>1E-4</v>
      </c>
      <c r="F65" s="3">
        <f>'input data'!E69</f>
        <v>0</v>
      </c>
      <c r="G65" s="3">
        <f>'input data'!F69</f>
        <v>0</v>
      </c>
      <c r="H65" s="3">
        <f t="shared" si="66"/>
        <v>1E-4</v>
      </c>
      <c r="I65" s="11">
        <f t="shared" si="67"/>
        <v>1</v>
      </c>
      <c r="J65" s="11">
        <f t="shared" si="68"/>
        <v>9.9999999999999986E-9</v>
      </c>
      <c r="K65" s="11">
        <f t="shared" si="69"/>
        <v>1E-8</v>
      </c>
      <c r="L65" s="12">
        <f t="shared" si="70"/>
        <v>1E-8</v>
      </c>
      <c r="N65" s="3">
        <f t="shared" si="71"/>
        <v>-1E-4</v>
      </c>
      <c r="O65" s="11">
        <f t="shared" si="72"/>
        <v>-1</v>
      </c>
      <c r="P65" s="11">
        <f t="shared" si="73"/>
        <v>-9.9999999999999986E-9</v>
      </c>
      <c r="Q65" s="11">
        <f t="shared" si="74"/>
        <v>-1E-8</v>
      </c>
      <c r="R65" s="12">
        <f t="shared" si="75"/>
        <v>-1E-8</v>
      </c>
      <c r="T65" s="1">
        <f>'input data'!H69</f>
        <v>0</v>
      </c>
      <c r="U65" s="3">
        <f>'input data'!I69</f>
        <v>0</v>
      </c>
      <c r="V65" s="3">
        <f>'input data'!J69</f>
        <v>0</v>
      </c>
      <c r="W65" s="3">
        <f t="shared" si="76"/>
        <v>1E-4</v>
      </c>
      <c r="X65" s="34">
        <f>'input data'!K69</f>
        <v>0</v>
      </c>
      <c r="Y65" s="34">
        <f>'input data'!L69</f>
        <v>0</v>
      </c>
      <c r="Z65" s="3">
        <f t="shared" si="77"/>
        <v>1E-4</v>
      </c>
      <c r="AA65" s="11">
        <f t="shared" si="78"/>
        <v>1</v>
      </c>
      <c r="AB65" s="11">
        <f t="shared" si="79"/>
        <v>9.9999999999999986E-9</v>
      </c>
      <c r="AC65" s="11">
        <f t="shared" si="80"/>
        <v>1E-8</v>
      </c>
      <c r="AD65" s="12">
        <f t="shared" si="81"/>
        <v>1E-8</v>
      </c>
      <c r="AF65" s="3">
        <f t="shared" si="82"/>
        <v>-1E-4</v>
      </c>
      <c r="AG65" s="11">
        <f t="shared" si="83"/>
        <v>-1</v>
      </c>
      <c r="AH65" s="11">
        <f t="shared" si="84"/>
        <v>-9.9999999999999986E-9</v>
      </c>
      <c r="AI65" s="11">
        <f t="shared" si="85"/>
        <v>-1E-8</v>
      </c>
      <c r="AJ65" s="12">
        <f t="shared" si="86"/>
        <v>-1E-8</v>
      </c>
    </row>
    <row r="66" spans="2:36">
      <c r="B66" s="35">
        <f>'input data'!B70</f>
        <v>0</v>
      </c>
      <c r="C66" s="3">
        <f>'input data'!C70</f>
        <v>0</v>
      </c>
      <c r="D66" s="3">
        <f>'input data'!D70</f>
        <v>0</v>
      </c>
      <c r="E66" s="3">
        <f t="shared" si="65"/>
        <v>1E-4</v>
      </c>
      <c r="F66" s="3">
        <f>'input data'!E70</f>
        <v>0</v>
      </c>
      <c r="G66" s="3">
        <f>'input data'!F70</f>
        <v>0</v>
      </c>
      <c r="H66" s="3">
        <f t="shared" si="66"/>
        <v>1E-4</v>
      </c>
      <c r="I66" s="11">
        <f t="shared" si="67"/>
        <v>1</v>
      </c>
      <c r="J66" s="11">
        <f t="shared" si="68"/>
        <v>9.9999999999999986E-9</v>
      </c>
      <c r="K66" s="11">
        <f t="shared" si="69"/>
        <v>1E-8</v>
      </c>
      <c r="L66" s="12">
        <f t="shared" si="70"/>
        <v>1E-8</v>
      </c>
      <c r="N66" s="3">
        <f t="shared" si="71"/>
        <v>-1E-4</v>
      </c>
      <c r="O66" s="11">
        <f t="shared" si="72"/>
        <v>-1</v>
      </c>
      <c r="P66" s="11">
        <f t="shared" si="73"/>
        <v>-9.9999999999999986E-9</v>
      </c>
      <c r="Q66" s="11">
        <f t="shared" si="74"/>
        <v>-1E-8</v>
      </c>
      <c r="R66" s="12">
        <f t="shared" si="75"/>
        <v>-1E-8</v>
      </c>
      <c r="T66" s="1">
        <f>'input data'!H70</f>
        <v>0</v>
      </c>
      <c r="U66" s="3">
        <f>'input data'!I70</f>
        <v>0</v>
      </c>
      <c r="V66" s="3">
        <f>'input data'!J70</f>
        <v>0</v>
      </c>
      <c r="W66" s="3">
        <f t="shared" si="76"/>
        <v>1E-4</v>
      </c>
      <c r="X66" s="34">
        <f>'input data'!K70</f>
        <v>0</v>
      </c>
      <c r="Y66" s="34">
        <f>'input data'!L70</f>
        <v>0</v>
      </c>
      <c r="Z66" s="3">
        <f t="shared" si="77"/>
        <v>1E-4</v>
      </c>
      <c r="AA66" s="11">
        <f t="shared" si="78"/>
        <v>1</v>
      </c>
      <c r="AB66" s="11">
        <f t="shared" si="79"/>
        <v>9.9999999999999986E-9</v>
      </c>
      <c r="AC66" s="11">
        <f t="shared" si="80"/>
        <v>1E-8</v>
      </c>
      <c r="AD66" s="12">
        <f t="shared" si="81"/>
        <v>1E-8</v>
      </c>
      <c r="AF66" s="3">
        <f t="shared" si="82"/>
        <v>-1E-4</v>
      </c>
      <c r="AG66" s="11">
        <f t="shared" si="83"/>
        <v>-1</v>
      </c>
      <c r="AH66" s="11">
        <f t="shared" si="84"/>
        <v>-9.9999999999999986E-9</v>
      </c>
      <c r="AI66" s="11">
        <f t="shared" si="85"/>
        <v>-1E-8</v>
      </c>
      <c r="AJ66" s="12">
        <f t="shared" si="86"/>
        <v>-1E-8</v>
      </c>
    </row>
    <row r="67" spans="2:36">
      <c r="B67" s="35">
        <f>'input data'!B71</f>
        <v>0</v>
      </c>
      <c r="C67" s="3">
        <f>'input data'!C71</f>
        <v>0</v>
      </c>
      <c r="D67" s="3">
        <f>'input data'!D71</f>
        <v>0</v>
      </c>
      <c r="E67" s="3">
        <f t="shared" si="65"/>
        <v>1E-4</v>
      </c>
      <c r="F67" s="3">
        <f>'input data'!E71</f>
        <v>0</v>
      </c>
      <c r="G67" s="3">
        <f>'input data'!F71</f>
        <v>0</v>
      </c>
      <c r="H67" s="3">
        <f t="shared" si="66"/>
        <v>1E-4</v>
      </c>
      <c r="I67" s="11">
        <f t="shared" si="67"/>
        <v>1</v>
      </c>
      <c r="J67" s="11">
        <f t="shared" si="68"/>
        <v>9.9999999999999986E-9</v>
      </c>
      <c r="K67" s="11">
        <f t="shared" si="69"/>
        <v>1E-8</v>
      </c>
      <c r="L67" s="12">
        <f t="shared" si="70"/>
        <v>1E-8</v>
      </c>
      <c r="N67" s="3">
        <f t="shared" si="71"/>
        <v>-1E-4</v>
      </c>
      <c r="O67" s="11">
        <f t="shared" si="72"/>
        <v>-1</v>
      </c>
      <c r="P67" s="11">
        <f t="shared" si="73"/>
        <v>-9.9999999999999986E-9</v>
      </c>
      <c r="Q67" s="11">
        <f t="shared" si="74"/>
        <v>-1E-8</v>
      </c>
      <c r="R67" s="12">
        <f t="shared" si="75"/>
        <v>-1E-8</v>
      </c>
      <c r="T67" s="1">
        <f>'input data'!H71</f>
        <v>0</v>
      </c>
      <c r="U67" s="3">
        <f>'input data'!I71</f>
        <v>0</v>
      </c>
      <c r="V67" s="3">
        <f>'input data'!J71</f>
        <v>0</v>
      </c>
      <c r="W67" s="3">
        <f t="shared" si="76"/>
        <v>1E-4</v>
      </c>
      <c r="X67" s="34">
        <f>'input data'!K71</f>
        <v>0</v>
      </c>
      <c r="Y67" s="34">
        <f>'input data'!L71</f>
        <v>0</v>
      </c>
      <c r="Z67" s="3">
        <f t="shared" si="77"/>
        <v>1E-4</v>
      </c>
      <c r="AA67" s="11">
        <f t="shared" si="78"/>
        <v>1</v>
      </c>
      <c r="AB67" s="11">
        <f t="shared" si="79"/>
        <v>9.9999999999999986E-9</v>
      </c>
      <c r="AC67" s="11">
        <f t="shared" si="80"/>
        <v>1E-8</v>
      </c>
      <c r="AD67" s="12">
        <f t="shared" si="81"/>
        <v>1E-8</v>
      </c>
      <c r="AF67" s="3">
        <f t="shared" si="82"/>
        <v>-1E-4</v>
      </c>
      <c r="AG67" s="11">
        <f t="shared" si="83"/>
        <v>-1</v>
      </c>
      <c r="AH67" s="11">
        <f t="shared" si="84"/>
        <v>-9.9999999999999986E-9</v>
      </c>
      <c r="AI67" s="11">
        <f t="shared" si="85"/>
        <v>-1E-8</v>
      </c>
      <c r="AJ67" s="12">
        <f t="shared" si="86"/>
        <v>-1E-8</v>
      </c>
    </row>
    <row r="68" spans="2:36">
      <c r="B68" s="35">
        <f>'input data'!B72</f>
        <v>0</v>
      </c>
      <c r="C68" s="3">
        <f>'input data'!C72</f>
        <v>0</v>
      </c>
      <c r="D68" s="3">
        <f>'input data'!D72</f>
        <v>0</v>
      </c>
      <c r="E68" s="3">
        <f t="shared" si="65"/>
        <v>1E-4</v>
      </c>
      <c r="F68" s="3">
        <f>'input data'!E72</f>
        <v>0</v>
      </c>
      <c r="G68" s="3">
        <f>'input data'!F72</f>
        <v>0</v>
      </c>
      <c r="H68" s="3">
        <f t="shared" si="66"/>
        <v>1E-4</v>
      </c>
      <c r="I68" s="11">
        <f t="shared" si="67"/>
        <v>1</v>
      </c>
      <c r="J68" s="11">
        <f t="shared" si="68"/>
        <v>9.9999999999999986E-9</v>
      </c>
      <c r="K68" s="11">
        <f t="shared" si="69"/>
        <v>1E-8</v>
      </c>
      <c r="L68" s="12">
        <f t="shared" si="70"/>
        <v>1E-8</v>
      </c>
      <c r="N68" s="3">
        <f t="shared" si="71"/>
        <v>-1E-4</v>
      </c>
      <c r="O68" s="11">
        <f t="shared" si="72"/>
        <v>-1</v>
      </c>
      <c r="P68" s="11">
        <f t="shared" si="73"/>
        <v>-9.9999999999999986E-9</v>
      </c>
      <c r="Q68" s="11">
        <f t="shared" si="74"/>
        <v>-1E-8</v>
      </c>
      <c r="R68" s="12">
        <f t="shared" si="75"/>
        <v>-1E-8</v>
      </c>
      <c r="T68" s="1">
        <f>'input data'!H72</f>
        <v>0</v>
      </c>
      <c r="U68" s="3">
        <f>'input data'!I72</f>
        <v>0</v>
      </c>
      <c r="V68" s="3">
        <f>'input data'!J72</f>
        <v>0</v>
      </c>
      <c r="W68" s="3">
        <f t="shared" si="76"/>
        <v>1E-4</v>
      </c>
      <c r="X68" s="34">
        <f>'input data'!K72</f>
        <v>0</v>
      </c>
      <c r="Y68" s="34">
        <f>'input data'!L72</f>
        <v>0</v>
      </c>
      <c r="Z68" s="3">
        <f t="shared" si="77"/>
        <v>1E-4</v>
      </c>
      <c r="AA68" s="11">
        <f t="shared" si="78"/>
        <v>1</v>
      </c>
      <c r="AB68" s="11">
        <f t="shared" si="79"/>
        <v>9.9999999999999986E-9</v>
      </c>
      <c r="AC68" s="11">
        <f t="shared" si="80"/>
        <v>1E-8</v>
      </c>
      <c r="AD68" s="12">
        <f t="shared" si="81"/>
        <v>1E-8</v>
      </c>
      <c r="AF68" s="3">
        <f t="shared" si="82"/>
        <v>-1E-4</v>
      </c>
      <c r="AG68" s="11">
        <f t="shared" si="83"/>
        <v>-1</v>
      </c>
      <c r="AH68" s="11">
        <f t="shared" si="84"/>
        <v>-9.9999999999999986E-9</v>
      </c>
      <c r="AI68" s="11">
        <f t="shared" si="85"/>
        <v>-1E-8</v>
      </c>
      <c r="AJ68" s="12">
        <f t="shared" si="86"/>
        <v>-1E-8</v>
      </c>
    </row>
    <row r="69" spans="2:36">
      <c r="B69" s="35">
        <f>'input data'!B73</f>
        <v>0</v>
      </c>
      <c r="C69" s="3">
        <f>'input data'!C73</f>
        <v>0</v>
      </c>
      <c r="D69" s="3">
        <f>'input data'!D73</f>
        <v>0</v>
      </c>
      <c r="E69" s="3">
        <f t="shared" si="65"/>
        <v>1E-4</v>
      </c>
      <c r="F69" s="3">
        <f>'input data'!E73</f>
        <v>0</v>
      </c>
      <c r="G69" s="3">
        <f>'input data'!F73</f>
        <v>0</v>
      </c>
      <c r="H69" s="3">
        <f t="shared" si="66"/>
        <v>1E-4</v>
      </c>
      <c r="I69" s="11">
        <f t="shared" si="67"/>
        <v>1</v>
      </c>
      <c r="J69" s="11">
        <f t="shared" si="68"/>
        <v>9.9999999999999986E-9</v>
      </c>
      <c r="K69" s="11">
        <f t="shared" si="69"/>
        <v>1E-8</v>
      </c>
      <c r="L69" s="12">
        <f t="shared" si="70"/>
        <v>1E-8</v>
      </c>
      <c r="N69" s="3">
        <f t="shared" si="71"/>
        <v>-1E-4</v>
      </c>
      <c r="O69" s="11">
        <f t="shared" si="72"/>
        <v>-1</v>
      </c>
      <c r="P69" s="11">
        <f t="shared" si="73"/>
        <v>-9.9999999999999986E-9</v>
      </c>
      <c r="Q69" s="11">
        <f t="shared" si="74"/>
        <v>-1E-8</v>
      </c>
      <c r="R69" s="12">
        <f t="shared" si="75"/>
        <v>-1E-8</v>
      </c>
      <c r="T69" s="1">
        <f>'input data'!H73</f>
        <v>0</v>
      </c>
      <c r="U69" s="3">
        <f>'input data'!I73</f>
        <v>0</v>
      </c>
      <c r="V69" s="3">
        <f>'input data'!J73</f>
        <v>0</v>
      </c>
      <c r="W69" s="3">
        <f t="shared" si="76"/>
        <v>1E-4</v>
      </c>
      <c r="X69" s="34">
        <f>'input data'!K73</f>
        <v>0</v>
      </c>
      <c r="Y69" s="34">
        <f>'input data'!L73</f>
        <v>0</v>
      </c>
      <c r="Z69" s="3">
        <f t="shared" si="77"/>
        <v>1E-4</v>
      </c>
      <c r="AA69" s="11">
        <f t="shared" si="78"/>
        <v>1</v>
      </c>
      <c r="AB69" s="11">
        <f t="shared" si="79"/>
        <v>9.9999999999999986E-9</v>
      </c>
      <c r="AC69" s="11">
        <f t="shared" si="80"/>
        <v>1E-8</v>
      </c>
      <c r="AD69" s="12">
        <f t="shared" si="81"/>
        <v>1E-8</v>
      </c>
      <c r="AF69" s="3">
        <f t="shared" si="82"/>
        <v>-1E-4</v>
      </c>
      <c r="AG69" s="11">
        <f t="shared" si="83"/>
        <v>-1</v>
      </c>
      <c r="AH69" s="11">
        <f t="shared" si="84"/>
        <v>-9.9999999999999986E-9</v>
      </c>
      <c r="AI69" s="11">
        <f t="shared" si="85"/>
        <v>-1E-8</v>
      </c>
      <c r="AJ69" s="12">
        <f t="shared" si="86"/>
        <v>-1E-8</v>
      </c>
    </row>
    <row r="70" spans="2:36">
      <c r="B70" s="35">
        <f>'input data'!B74</f>
        <v>0</v>
      </c>
      <c r="C70" s="3">
        <f>'input data'!C74</f>
        <v>0</v>
      </c>
      <c r="D70" s="3">
        <f>'input data'!D74</f>
        <v>0</v>
      </c>
      <c r="E70" s="3">
        <f t="shared" si="65"/>
        <v>1E-4</v>
      </c>
      <c r="F70" s="3">
        <f>'input data'!E74</f>
        <v>0</v>
      </c>
      <c r="G70" s="3">
        <f>'input data'!F74</f>
        <v>0</v>
      </c>
      <c r="H70" s="3">
        <f t="shared" si="66"/>
        <v>1E-4</v>
      </c>
      <c r="I70" s="11">
        <f t="shared" si="67"/>
        <v>1</v>
      </c>
      <c r="J70" s="11">
        <f t="shared" si="68"/>
        <v>9.9999999999999986E-9</v>
      </c>
      <c r="K70" s="11">
        <f t="shared" si="69"/>
        <v>1E-8</v>
      </c>
      <c r="L70" s="12">
        <f t="shared" si="70"/>
        <v>1E-8</v>
      </c>
      <c r="N70" s="3">
        <f t="shared" si="71"/>
        <v>-1E-4</v>
      </c>
      <c r="O70" s="11">
        <f t="shared" si="72"/>
        <v>-1</v>
      </c>
      <c r="P70" s="11">
        <f t="shared" si="73"/>
        <v>-9.9999999999999986E-9</v>
      </c>
      <c r="Q70" s="11">
        <f t="shared" si="74"/>
        <v>-1E-8</v>
      </c>
      <c r="R70" s="12">
        <f t="shared" si="75"/>
        <v>-1E-8</v>
      </c>
      <c r="T70" s="1">
        <f>'input data'!H74</f>
        <v>0</v>
      </c>
      <c r="U70" s="3">
        <f>'input data'!I74</f>
        <v>0</v>
      </c>
      <c r="V70" s="3">
        <f>'input data'!J74</f>
        <v>0</v>
      </c>
      <c r="W70" s="3">
        <f t="shared" si="76"/>
        <v>1E-4</v>
      </c>
      <c r="X70" s="34">
        <f>'input data'!K74</f>
        <v>0</v>
      </c>
      <c r="Y70" s="34">
        <f>'input data'!L74</f>
        <v>0</v>
      </c>
      <c r="Z70" s="3">
        <f t="shared" si="77"/>
        <v>1E-4</v>
      </c>
      <c r="AA70" s="11">
        <f t="shared" si="78"/>
        <v>1</v>
      </c>
      <c r="AB70" s="11">
        <f t="shared" si="79"/>
        <v>9.9999999999999986E-9</v>
      </c>
      <c r="AC70" s="11">
        <f t="shared" si="80"/>
        <v>1E-8</v>
      </c>
      <c r="AD70" s="12">
        <f t="shared" si="81"/>
        <v>1E-8</v>
      </c>
      <c r="AF70" s="3">
        <f t="shared" si="82"/>
        <v>-1E-4</v>
      </c>
      <c r="AG70" s="11">
        <f t="shared" si="83"/>
        <v>-1</v>
      </c>
      <c r="AH70" s="11">
        <f t="shared" si="84"/>
        <v>-9.9999999999999986E-9</v>
      </c>
      <c r="AI70" s="11">
        <f t="shared" si="85"/>
        <v>-1E-8</v>
      </c>
      <c r="AJ70" s="12">
        <f t="shared" si="86"/>
        <v>-1E-8</v>
      </c>
    </row>
    <row r="71" spans="2:36">
      <c r="B71" s="35">
        <f>'input data'!B75</f>
        <v>0</v>
      </c>
      <c r="C71" s="3">
        <f>'input data'!C75</f>
        <v>0</v>
      </c>
      <c r="D71" s="3">
        <f>'input data'!D75</f>
        <v>0</v>
      </c>
      <c r="E71" s="3">
        <f t="shared" si="65"/>
        <v>1E-4</v>
      </c>
      <c r="F71" s="3">
        <f>'input data'!E75</f>
        <v>0</v>
      </c>
      <c r="G71" s="3">
        <f>'input data'!F75</f>
        <v>0</v>
      </c>
      <c r="H71" s="3">
        <f t="shared" si="66"/>
        <v>1E-4</v>
      </c>
      <c r="I71" s="11">
        <f t="shared" si="67"/>
        <v>1</v>
      </c>
      <c r="J71" s="11">
        <f t="shared" si="68"/>
        <v>9.9999999999999986E-9</v>
      </c>
      <c r="K71" s="11">
        <f t="shared" si="69"/>
        <v>1E-8</v>
      </c>
      <c r="L71" s="12">
        <f t="shared" si="70"/>
        <v>1E-8</v>
      </c>
      <c r="N71" s="3">
        <f t="shared" si="71"/>
        <v>-1E-4</v>
      </c>
      <c r="O71" s="11">
        <f t="shared" si="72"/>
        <v>-1</v>
      </c>
      <c r="P71" s="11">
        <f t="shared" si="73"/>
        <v>-9.9999999999999986E-9</v>
      </c>
      <c r="Q71" s="11">
        <f t="shared" si="74"/>
        <v>-1E-8</v>
      </c>
      <c r="R71" s="12">
        <f t="shared" si="75"/>
        <v>-1E-8</v>
      </c>
      <c r="T71" s="1">
        <f>'input data'!H75</f>
        <v>0</v>
      </c>
      <c r="U71" s="3">
        <f>'input data'!I75</f>
        <v>0</v>
      </c>
      <c r="V71" s="3">
        <f>'input data'!J75</f>
        <v>0</v>
      </c>
      <c r="W71" s="3">
        <f t="shared" si="76"/>
        <v>1E-4</v>
      </c>
      <c r="X71" s="34">
        <f>'input data'!K75</f>
        <v>0</v>
      </c>
      <c r="Y71" s="34">
        <f>'input data'!L75</f>
        <v>0</v>
      </c>
      <c r="Z71" s="3">
        <f t="shared" si="77"/>
        <v>1E-4</v>
      </c>
      <c r="AA71" s="11">
        <f t="shared" si="78"/>
        <v>1</v>
      </c>
      <c r="AB71" s="11">
        <f t="shared" si="79"/>
        <v>9.9999999999999986E-9</v>
      </c>
      <c r="AC71" s="11">
        <f t="shared" si="80"/>
        <v>1E-8</v>
      </c>
      <c r="AD71" s="12">
        <f t="shared" si="81"/>
        <v>1E-8</v>
      </c>
      <c r="AF71" s="3">
        <f t="shared" si="82"/>
        <v>-1E-4</v>
      </c>
      <c r="AG71" s="11">
        <f t="shared" si="83"/>
        <v>-1</v>
      </c>
      <c r="AH71" s="11">
        <f t="shared" si="84"/>
        <v>-9.9999999999999986E-9</v>
      </c>
      <c r="AI71" s="11">
        <f t="shared" si="85"/>
        <v>-1E-8</v>
      </c>
      <c r="AJ71" s="12">
        <f t="shared" si="86"/>
        <v>-1E-8</v>
      </c>
    </row>
    <row r="72" spans="2:36">
      <c r="B72" s="35">
        <f>'input data'!B76</f>
        <v>0</v>
      </c>
      <c r="C72" s="3">
        <f>'input data'!C76</f>
        <v>0</v>
      </c>
      <c r="D72" s="3">
        <f>'input data'!D76</f>
        <v>0</v>
      </c>
      <c r="E72" s="3">
        <f t="shared" si="65"/>
        <v>1E-4</v>
      </c>
      <c r="F72" s="3">
        <f>'input data'!E76</f>
        <v>0</v>
      </c>
      <c r="G72" s="3">
        <f>'input data'!F76</f>
        <v>0</v>
      </c>
      <c r="H72" s="3">
        <f t="shared" si="66"/>
        <v>1E-4</v>
      </c>
      <c r="I72" s="11">
        <f t="shared" si="67"/>
        <v>1</v>
      </c>
      <c r="J72" s="11">
        <f t="shared" si="68"/>
        <v>9.9999999999999986E-9</v>
      </c>
      <c r="K72" s="11">
        <f t="shared" si="69"/>
        <v>1E-8</v>
      </c>
      <c r="L72" s="12">
        <f t="shared" si="70"/>
        <v>1E-8</v>
      </c>
      <c r="N72" s="3">
        <f t="shared" si="71"/>
        <v>-1E-4</v>
      </c>
      <c r="O72" s="11">
        <f t="shared" si="72"/>
        <v>-1</v>
      </c>
      <c r="P72" s="11">
        <f t="shared" si="73"/>
        <v>-9.9999999999999986E-9</v>
      </c>
      <c r="Q72" s="11">
        <f t="shared" si="74"/>
        <v>-1E-8</v>
      </c>
      <c r="R72" s="12">
        <f t="shared" si="75"/>
        <v>-1E-8</v>
      </c>
      <c r="T72" s="1">
        <f>'input data'!H76</f>
        <v>0</v>
      </c>
      <c r="U72" s="3">
        <f>'input data'!I76</f>
        <v>0</v>
      </c>
      <c r="V72" s="3">
        <f>'input data'!J76</f>
        <v>0</v>
      </c>
      <c r="W72" s="3">
        <f t="shared" si="76"/>
        <v>1E-4</v>
      </c>
      <c r="X72" s="34">
        <f>'input data'!K76</f>
        <v>0</v>
      </c>
      <c r="Y72" s="34">
        <f>'input data'!L76</f>
        <v>0</v>
      </c>
      <c r="Z72" s="3">
        <f t="shared" si="77"/>
        <v>1E-4</v>
      </c>
      <c r="AA72" s="11">
        <f t="shared" si="78"/>
        <v>1</v>
      </c>
      <c r="AB72" s="11">
        <f t="shared" si="79"/>
        <v>9.9999999999999986E-9</v>
      </c>
      <c r="AC72" s="11">
        <f t="shared" si="80"/>
        <v>1E-8</v>
      </c>
      <c r="AD72" s="12">
        <f t="shared" si="81"/>
        <v>1E-8</v>
      </c>
      <c r="AF72" s="3">
        <f t="shared" si="82"/>
        <v>-1E-4</v>
      </c>
      <c r="AG72" s="11">
        <f t="shared" si="83"/>
        <v>-1</v>
      </c>
      <c r="AH72" s="11">
        <f t="shared" si="84"/>
        <v>-9.9999999999999986E-9</v>
      </c>
      <c r="AI72" s="11">
        <f t="shared" si="85"/>
        <v>-1E-8</v>
      </c>
      <c r="AJ72" s="12">
        <f t="shared" si="86"/>
        <v>-1E-8</v>
      </c>
    </row>
    <row r="73" spans="2:36">
      <c r="B73" s="35">
        <f>'input data'!B77</f>
        <v>0</v>
      </c>
      <c r="C73" s="3">
        <f>'input data'!C77</f>
        <v>0</v>
      </c>
      <c r="D73" s="3">
        <f>'input data'!D77</f>
        <v>0</v>
      </c>
      <c r="E73" s="3">
        <f t="shared" si="65"/>
        <v>1E-4</v>
      </c>
      <c r="F73" s="3">
        <f>'input data'!E77</f>
        <v>0</v>
      </c>
      <c r="G73" s="3">
        <f>'input data'!F77</f>
        <v>0</v>
      </c>
      <c r="H73" s="3">
        <f t="shared" si="66"/>
        <v>1E-4</v>
      </c>
      <c r="I73" s="11">
        <f t="shared" si="67"/>
        <v>1</v>
      </c>
      <c r="J73" s="11">
        <f t="shared" si="68"/>
        <v>9.9999999999999986E-9</v>
      </c>
      <c r="K73" s="11">
        <f t="shared" si="69"/>
        <v>1E-8</v>
      </c>
      <c r="L73" s="12">
        <f t="shared" si="70"/>
        <v>1E-8</v>
      </c>
      <c r="N73" s="3">
        <f t="shared" si="71"/>
        <v>-1E-4</v>
      </c>
      <c r="O73" s="11">
        <f t="shared" si="72"/>
        <v>-1</v>
      </c>
      <c r="P73" s="11">
        <f t="shared" si="73"/>
        <v>-9.9999999999999986E-9</v>
      </c>
      <c r="Q73" s="11">
        <f t="shared" si="74"/>
        <v>-1E-8</v>
      </c>
      <c r="R73" s="12">
        <f t="shared" si="75"/>
        <v>-1E-8</v>
      </c>
      <c r="T73" s="1">
        <f>'input data'!H77</f>
        <v>0</v>
      </c>
      <c r="U73" s="3">
        <f>'input data'!I77</f>
        <v>0</v>
      </c>
      <c r="V73" s="3">
        <f>'input data'!J77</f>
        <v>0</v>
      </c>
      <c r="W73" s="3">
        <f t="shared" si="76"/>
        <v>1E-4</v>
      </c>
      <c r="X73" s="34">
        <f>'input data'!K77</f>
        <v>0</v>
      </c>
      <c r="Y73" s="34">
        <f>'input data'!L77</f>
        <v>0</v>
      </c>
      <c r="Z73" s="3">
        <f t="shared" si="77"/>
        <v>1E-4</v>
      </c>
      <c r="AA73" s="11">
        <f t="shared" si="78"/>
        <v>1</v>
      </c>
      <c r="AB73" s="11">
        <f t="shared" si="79"/>
        <v>9.9999999999999986E-9</v>
      </c>
      <c r="AC73" s="11">
        <f t="shared" si="80"/>
        <v>1E-8</v>
      </c>
      <c r="AD73" s="12">
        <f t="shared" si="81"/>
        <v>1E-8</v>
      </c>
      <c r="AF73" s="3">
        <f t="shared" si="82"/>
        <v>-1E-4</v>
      </c>
      <c r="AG73" s="11">
        <f t="shared" si="83"/>
        <v>-1</v>
      </c>
      <c r="AH73" s="11">
        <f t="shared" si="84"/>
        <v>-9.9999999999999986E-9</v>
      </c>
      <c r="AI73" s="11">
        <f t="shared" si="85"/>
        <v>-1E-8</v>
      </c>
      <c r="AJ73" s="12">
        <f t="shared" si="86"/>
        <v>-1E-8</v>
      </c>
    </row>
    <row r="74" spans="2:36">
      <c r="B74" s="35">
        <f>'input data'!B78</f>
        <v>0</v>
      </c>
      <c r="C74" s="3">
        <f>'input data'!C78</f>
        <v>0</v>
      </c>
      <c r="D74" s="3">
        <f>'input data'!D78</f>
        <v>0</v>
      </c>
      <c r="E74" s="3">
        <f t="shared" si="65"/>
        <v>1E-4</v>
      </c>
      <c r="F74" s="3">
        <f>'input data'!E78</f>
        <v>0</v>
      </c>
      <c r="G74" s="3">
        <f>'input data'!F78</f>
        <v>0</v>
      </c>
      <c r="H74" s="3">
        <f t="shared" si="66"/>
        <v>1E-4</v>
      </c>
      <c r="I74" s="11">
        <f t="shared" si="67"/>
        <v>1</v>
      </c>
      <c r="J74" s="11">
        <f t="shared" si="68"/>
        <v>9.9999999999999986E-9</v>
      </c>
      <c r="K74" s="11">
        <f t="shared" si="69"/>
        <v>1E-8</v>
      </c>
      <c r="L74" s="12">
        <f t="shared" si="70"/>
        <v>1E-8</v>
      </c>
      <c r="N74" s="3">
        <f t="shared" si="71"/>
        <v>-1E-4</v>
      </c>
      <c r="O74" s="11">
        <f t="shared" si="72"/>
        <v>-1</v>
      </c>
      <c r="P74" s="11">
        <f t="shared" si="73"/>
        <v>-9.9999999999999986E-9</v>
      </c>
      <c r="Q74" s="11">
        <f t="shared" si="74"/>
        <v>-1E-8</v>
      </c>
      <c r="R74" s="12">
        <f t="shared" si="75"/>
        <v>-1E-8</v>
      </c>
      <c r="T74" s="1">
        <f>'input data'!H78</f>
        <v>0</v>
      </c>
      <c r="U74" s="3">
        <f>'input data'!I78</f>
        <v>0</v>
      </c>
      <c r="V74" s="3">
        <f>'input data'!J78</f>
        <v>0</v>
      </c>
      <c r="W74" s="3">
        <f t="shared" si="76"/>
        <v>1E-4</v>
      </c>
      <c r="X74" s="34">
        <f>'input data'!K78</f>
        <v>0</v>
      </c>
      <c r="Y74" s="34">
        <f>'input data'!L78</f>
        <v>0</v>
      </c>
      <c r="Z74" s="3">
        <f t="shared" si="77"/>
        <v>1E-4</v>
      </c>
      <c r="AA74" s="11">
        <f t="shared" si="78"/>
        <v>1</v>
      </c>
      <c r="AB74" s="11">
        <f t="shared" si="79"/>
        <v>9.9999999999999986E-9</v>
      </c>
      <c r="AC74" s="11">
        <f t="shared" si="80"/>
        <v>1E-8</v>
      </c>
      <c r="AD74" s="12">
        <f t="shared" si="81"/>
        <v>1E-8</v>
      </c>
      <c r="AF74" s="3">
        <f t="shared" si="82"/>
        <v>-1E-4</v>
      </c>
      <c r="AG74" s="11">
        <f t="shared" si="83"/>
        <v>-1</v>
      </c>
      <c r="AH74" s="11">
        <f t="shared" si="84"/>
        <v>-9.9999999999999986E-9</v>
      </c>
      <c r="AI74" s="11">
        <f t="shared" si="85"/>
        <v>-1E-8</v>
      </c>
      <c r="AJ74" s="12">
        <f t="shared" si="86"/>
        <v>-1E-8</v>
      </c>
    </row>
    <row r="75" spans="2:36">
      <c r="B75" s="35">
        <f>'input data'!B79</f>
        <v>0</v>
      </c>
      <c r="C75" s="3">
        <f>'input data'!C79</f>
        <v>0</v>
      </c>
      <c r="D75" s="3">
        <f>'input data'!D79</f>
        <v>0</v>
      </c>
      <c r="E75" s="3">
        <f t="shared" si="65"/>
        <v>1E-4</v>
      </c>
      <c r="F75" s="3">
        <f>'input data'!E79</f>
        <v>0</v>
      </c>
      <c r="G75" s="3">
        <f>'input data'!F79</f>
        <v>0</v>
      </c>
      <c r="H75" s="3">
        <f t="shared" si="66"/>
        <v>1E-4</v>
      </c>
      <c r="I75" s="11">
        <f t="shared" si="67"/>
        <v>1</v>
      </c>
      <c r="J75" s="11">
        <f t="shared" si="68"/>
        <v>9.9999999999999986E-9</v>
      </c>
      <c r="K75" s="11">
        <f t="shared" si="69"/>
        <v>1E-8</v>
      </c>
      <c r="L75" s="12">
        <f t="shared" si="70"/>
        <v>1E-8</v>
      </c>
      <c r="N75" s="3">
        <f t="shared" si="71"/>
        <v>-1E-4</v>
      </c>
      <c r="O75" s="11">
        <f t="shared" si="72"/>
        <v>-1</v>
      </c>
      <c r="P75" s="11">
        <f t="shared" si="73"/>
        <v>-9.9999999999999986E-9</v>
      </c>
      <c r="Q75" s="11">
        <f t="shared" si="74"/>
        <v>-1E-8</v>
      </c>
      <c r="R75" s="12">
        <f t="shared" si="75"/>
        <v>-1E-8</v>
      </c>
      <c r="T75" s="1">
        <f>'input data'!H79</f>
        <v>0</v>
      </c>
      <c r="U75" s="3">
        <f>'input data'!I79</f>
        <v>0</v>
      </c>
      <c r="V75" s="3">
        <f>'input data'!J79</f>
        <v>0</v>
      </c>
      <c r="W75" s="3">
        <f t="shared" si="76"/>
        <v>1E-4</v>
      </c>
      <c r="X75" s="34">
        <f>'input data'!K79</f>
        <v>0</v>
      </c>
      <c r="Y75" s="34">
        <f>'input data'!L79</f>
        <v>0</v>
      </c>
      <c r="Z75" s="3">
        <f t="shared" si="77"/>
        <v>1E-4</v>
      </c>
      <c r="AA75" s="11">
        <f t="shared" si="78"/>
        <v>1</v>
      </c>
      <c r="AB75" s="11">
        <f t="shared" si="79"/>
        <v>9.9999999999999986E-9</v>
      </c>
      <c r="AC75" s="11">
        <f t="shared" si="80"/>
        <v>1E-8</v>
      </c>
      <c r="AD75" s="12">
        <f t="shared" si="81"/>
        <v>1E-8</v>
      </c>
      <c r="AF75" s="3">
        <f t="shared" si="82"/>
        <v>-1E-4</v>
      </c>
      <c r="AG75" s="11">
        <f t="shared" si="83"/>
        <v>-1</v>
      </c>
      <c r="AH75" s="11">
        <f t="shared" si="84"/>
        <v>-9.9999999999999986E-9</v>
      </c>
      <c r="AI75" s="11">
        <f t="shared" si="85"/>
        <v>-1E-8</v>
      </c>
      <c r="AJ75" s="12">
        <f t="shared" si="86"/>
        <v>-1E-8</v>
      </c>
    </row>
    <row r="76" spans="2:36">
      <c r="B76" s="35">
        <f>'input data'!B80</f>
        <v>0</v>
      </c>
      <c r="C76" s="3">
        <f>'input data'!C80</f>
        <v>0</v>
      </c>
      <c r="D76" s="3">
        <f>'input data'!D80</f>
        <v>0</v>
      </c>
      <c r="E76" s="3">
        <f t="shared" si="65"/>
        <v>1E-4</v>
      </c>
      <c r="F76" s="3">
        <f>'input data'!E80</f>
        <v>0</v>
      </c>
      <c r="G76" s="3">
        <f>'input data'!F80</f>
        <v>0</v>
      </c>
      <c r="H76" s="3">
        <f t="shared" si="66"/>
        <v>1E-4</v>
      </c>
      <c r="I76" s="11">
        <f t="shared" si="67"/>
        <v>1</v>
      </c>
      <c r="J76" s="11">
        <f t="shared" si="68"/>
        <v>9.9999999999999986E-9</v>
      </c>
      <c r="K76" s="11">
        <f t="shared" si="69"/>
        <v>1E-8</v>
      </c>
      <c r="L76" s="12">
        <f t="shared" si="70"/>
        <v>1E-8</v>
      </c>
      <c r="N76" s="3">
        <f t="shared" si="71"/>
        <v>-1E-4</v>
      </c>
      <c r="O76" s="11">
        <f t="shared" si="72"/>
        <v>-1</v>
      </c>
      <c r="P76" s="11">
        <f t="shared" si="73"/>
        <v>-9.9999999999999986E-9</v>
      </c>
      <c r="Q76" s="11">
        <f t="shared" si="74"/>
        <v>-1E-8</v>
      </c>
      <c r="R76" s="12">
        <f t="shared" si="75"/>
        <v>-1E-8</v>
      </c>
      <c r="T76" s="1">
        <f>'input data'!H80</f>
        <v>0</v>
      </c>
      <c r="U76" s="3">
        <f>'input data'!I80</f>
        <v>0</v>
      </c>
      <c r="V76" s="3">
        <f>'input data'!J80</f>
        <v>0</v>
      </c>
      <c r="W76" s="3">
        <f t="shared" si="76"/>
        <v>1E-4</v>
      </c>
      <c r="X76" s="34">
        <f>'input data'!K80</f>
        <v>0</v>
      </c>
      <c r="Y76" s="34">
        <f>'input data'!L80</f>
        <v>0</v>
      </c>
      <c r="Z76" s="3">
        <f t="shared" si="77"/>
        <v>1E-4</v>
      </c>
      <c r="AA76" s="11">
        <f t="shared" si="78"/>
        <v>1</v>
      </c>
      <c r="AB76" s="11">
        <f t="shared" si="79"/>
        <v>9.9999999999999986E-9</v>
      </c>
      <c r="AC76" s="11">
        <f t="shared" si="80"/>
        <v>1E-8</v>
      </c>
      <c r="AD76" s="12">
        <f t="shared" si="81"/>
        <v>1E-8</v>
      </c>
      <c r="AF76" s="3">
        <f t="shared" si="82"/>
        <v>-1E-4</v>
      </c>
      <c r="AG76" s="11">
        <f t="shared" si="83"/>
        <v>-1</v>
      </c>
      <c r="AH76" s="11">
        <f t="shared" si="84"/>
        <v>-9.9999999999999986E-9</v>
      </c>
      <c r="AI76" s="11">
        <f t="shared" si="85"/>
        <v>-1E-8</v>
      </c>
      <c r="AJ76" s="12">
        <f t="shared" si="86"/>
        <v>-1E-8</v>
      </c>
    </row>
    <row r="77" spans="2:36">
      <c r="B77" s="35">
        <f>'input data'!B81</f>
        <v>0</v>
      </c>
      <c r="C77" s="3">
        <f>'input data'!C81</f>
        <v>0</v>
      </c>
      <c r="D77" s="3">
        <f>'input data'!D81</f>
        <v>0</v>
      </c>
      <c r="E77" s="3">
        <f t="shared" si="65"/>
        <v>1E-4</v>
      </c>
      <c r="F77" s="3">
        <f>'input data'!E81</f>
        <v>0</v>
      </c>
      <c r="G77" s="3">
        <f>'input data'!F81</f>
        <v>0</v>
      </c>
      <c r="H77" s="3">
        <f t="shared" si="66"/>
        <v>1E-4</v>
      </c>
      <c r="I77" s="11">
        <f t="shared" si="67"/>
        <v>1</v>
      </c>
      <c r="J77" s="11">
        <f t="shared" si="68"/>
        <v>9.9999999999999986E-9</v>
      </c>
      <c r="K77" s="11">
        <f t="shared" si="69"/>
        <v>1E-8</v>
      </c>
      <c r="L77" s="12">
        <f t="shared" si="70"/>
        <v>1E-8</v>
      </c>
      <c r="N77" s="3">
        <f t="shared" si="71"/>
        <v>-1E-4</v>
      </c>
      <c r="O77" s="11">
        <f t="shared" si="72"/>
        <v>-1</v>
      </c>
      <c r="P77" s="11">
        <f t="shared" si="73"/>
        <v>-9.9999999999999986E-9</v>
      </c>
      <c r="Q77" s="11">
        <f t="shared" si="74"/>
        <v>-1E-8</v>
      </c>
      <c r="R77" s="12">
        <f t="shared" si="75"/>
        <v>-1E-8</v>
      </c>
      <c r="T77" s="1">
        <f>'input data'!H81</f>
        <v>0</v>
      </c>
      <c r="U77" s="3">
        <f>'input data'!I81</f>
        <v>0</v>
      </c>
      <c r="V77" s="3">
        <f>'input data'!J81</f>
        <v>0</v>
      </c>
      <c r="W77" s="3">
        <f t="shared" si="76"/>
        <v>1E-4</v>
      </c>
      <c r="X77" s="34">
        <f>'input data'!K81</f>
        <v>0</v>
      </c>
      <c r="Y77" s="34">
        <f>'input data'!L81</f>
        <v>0</v>
      </c>
      <c r="Z77" s="3">
        <f t="shared" si="77"/>
        <v>1E-4</v>
      </c>
      <c r="AA77" s="11">
        <f t="shared" si="78"/>
        <v>1</v>
      </c>
      <c r="AB77" s="11">
        <f t="shared" si="79"/>
        <v>9.9999999999999986E-9</v>
      </c>
      <c r="AC77" s="11">
        <f t="shared" si="80"/>
        <v>1E-8</v>
      </c>
      <c r="AD77" s="12">
        <f t="shared" si="81"/>
        <v>1E-8</v>
      </c>
      <c r="AF77" s="3">
        <f t="shared" si="82"/>
        <v>-1E-4</v>
      </c>
      <c r="AG77" s="11">
        <f t="shared" si="83"/>
        <v>-1</v>
      </c>
      <c r="AH77" s="11">
        <f t="shared" si="84"/>
        <v>-9.9999999999999986E-9</v>
      </c>
      <c r="AI77" s="11">
        <f t="shared" si="85"/>
        <v>-1E-8</v>
      </c>
      <c r="AJ77" s="12">
        <f t="shared" si="86"/>
        <v>-1E-8</v>
      </c>
    </row>
    <row r="78" spans="2:36">
      <c r="B78" s="35">
        <f>'input data'!B82</f>
        <v>0</v>
      </c>
      <c r="C78" s="3">
        <f>'input data'!C82</f>
        <v>0</v>
      </c>
      <c r="D78" s="3">
        <f>'input data'!D82</f>
        <v>0</v>
      </c>
      <c r="E78" s="3">
        <f t="shared" si="65"/>
        <v>1E-4</v>
      </c>
      <c r="F78" s="3">
        <f>'input data'!E82</f>
        <v>0</v>
      </c>
      <c r="G78" s="3">
        <f>'input data'!F82</f>
        <v>0</v>
      </c>
      <c r="H78" s="3">
        <f t="shared" si="66"/>
        <v>1E-4</v>
      </c>
      <c r="I78" s="11">
        <f t="shared" si="67"/>
        <v>1</v>
      </c>
      <c r="J78" s="11">
        <f t="shared" si="68"/>
        <v>9.9999999999999986E-9</v>
      </c>
      <c r="K78" s="11">
        <f t="shared" si="69"/>
        <v>1E-8</v>
      </c>
      <c r="L78" s="12">
        <f t="shared" si="70"/>
        <v>1E-8</v>
      </c>
      <c r="N78" s="3">
        <f t="shared" si="71"/>
        <v>-1E-4</v>
      </c>
      <c r="O78" s="11">
        <f t="shared" si="72"/>
        <v>-1</v>
      </c>
      <c r="P78" s="11">
        <f t="shared" si="73"/>
        <v>-9.9999999999999986E-9</v>
      </c>
      <c r="Q78" s="11">
        <f t="shared" si="74"/>
        <v>-1E-8</v>
      </c>
      <c r="R78" s="12">
        <f t="shared" si="75"/>
        <v>-1E-8</v>
      </c>
      <c r="T78" s="1">
        <f>'input data'!H82</f>
        <v>0</v>
      </c>
      <c r="U78" s="3">
        <f>'input data'!I82</f>
        <v>0</v>
      </c>
      <c r="V78" s="3">
        <f>'input data'!J82</f>
        <v>0</v>
      </c>
      <c r="W78" s="3">
        <f t="shared" si="76"/>
        <v>1E-4</v>
      </c>
      <c r="X78" s="34">
        <f>'input data'!K82</f>
        <v>0</v>
      </c>
      <c r="Y78" s="34">
        <f>'input data'!L82</f>
        <v>0</v>
      </c>
      <c r="Z78" s="3">
        <f t="shared" si="77"/>
        <v>1E-4</v>
      </c>
      <c r="AA78" s="11">
        <f t="shared" si="78"/>
        <v>1</v>
      </c>
      <c r="AB78" s="11">
        <f t="shared" si="79"/>
        <v>9.9999999999999986E-9</v>
      </c>
      <c r="AC78" s="11">
        <f t="shared" si="80"/>
        <v>1E-8</v>
      </c>
      <c r="AD78" s="12">
        <f t="shared" si="81"/>
        <v>1E-8</v>
      </c>
      <c r="AF78" s="3">
        <f t="shared" si="82"/>
        <v>-1E-4</v>
      </c>
      <c r="AG78" s="11">
        <f t="shared" si="83"/>
        <v>-1</v>
      </c>
      <c r="AH78" s="11">
        <f t="shared" si="84"/>
        <v>-9.9999999999999986E-9</v>
      </c>
      <c r="AI78" s="11">
        <f t="shared" si="85"/>
        <v>-1E-8</v>
      </c>
      <c r="AJ78" s="12">
        <f t="shared" si="86"/>
        <v>-1E-8</v>
      </c>
    </row>
    <row r="79" spans="2:36">
      <c r="B79" s="35">
        <f>'input data'!B83</f>
        <v>0</v>
      </c>
      <c r="C79" s="3">
        <f>'input data'!C83</f>
        <v>0</v>
      </c>
      <c r="D79" s="3">
        <f>'input data'!D83</f>
        <v>0</v>
      </c>
      <c r="E79" s="3">
        <f t="shared" si="65"/>
        <v>1E-4</v>
      </c>
      <c r="F79" s="3">
        <f>'input data'!E83</f>
        <v>0</v>
      </c>
      <c r="G79" s="3">
        <f>'input data'!F83</f>
        <v>0</v>
      </c>
      <c r="H79" s="3">
        <f t="shared" si="66"/>
        <v>1E-4</v>
      </c>
      <c r="I79" s="11">
        <f t="shared" si="67"/>
        <v>1</v>
      </c>
      <c r="J79" s="11">
        <f t="shared" si="68"/>
        <v>9.9999999999999986E-9</v>
      </c>
      <c r="K79" s="11">
        <f t="shared" si="69"/>
        <v>1E-8</v>
      </c>
      <c r="L79" s="12">
        <f t="shared" si="70"/>
        <v>1E-8</v>
      </c>
      <c r="N79" s="3">
        <f t="shared" si="71"/>
        <v>-1E-4</v>
      </c>
      <c r="O79" s="11">
        <f t="shared" si="72"/>
        <v>-1</v>
      </c>
      <c r="P79" s="11">
        <f t="shared" si="73"/>
        <v>-9.9999999999999986E-9</v>
      </c>
      <c r="Q79" s="11">
        <f t="shared" si="74"/>
        <v>-1E-8</v>
      </c>
      <c r="R79" s="12">
        <f t="shared" si="75"/>
        <v>-1E-8</v>
      </c>
      <c r="T79" s="1">
        <f>'input data'!H83</f>
        <v>0</v>
      </c>
      <c r="U79" s="3">
        <f>'input data'!I83</f>
        <v>0</v>
      </c>
      <c r="V79" s="3">
        <f>'input data'!J83</f>
        <v>0</v>
      </c>
      <c r="W79" s="3">
        <f t="shared" si="76"/>
        <v>1E-4</v>
      </c>
      <c r="X79" s="34">
        <f>'input data'!K83</f>
        <v>0</v>
      </c>
      <c r="Y79" s="34">
        <f>'input data'!L83</f>
        <v>0</v>
      </c>
      <c r="Z79" s="3">
        <f t="shared" si="77"/>
        <v>1E-4</v>
      </c>
      <c r="AA79" s="11">
        <f t="shared" si="78"/>
        <v>1</v>
      </c>
      <c r="AB79" s="11">
        <f t="shared" si="79"/>
        <v>9.9999999999999986E-9</v>
      </c>
      <c r="AC79" s="11">
        <f t="shared" si="80"/>
        <v>1E-8</v>
      </c>
      <c r="AD79" s="12">
        <f t="shared" si="81"/>
        <v>1E-8</v>
      </c>
      <c r="AF79" s="3">
        <f t="shared" si="82"/>
        <v>-1E-4</v>
      </c>
      <c r="AG79" s="11">
        <f t="shared" si="83"/>
        <v>-1</v>
      </c>
      <c r="AH79" s="11">
        <f t="shared" si="84"/>
        <v>-9.9999999999999986E-9</v>
      </c>
      <c r="AI79" s="11">
        <f t="shared" si="85"/>
        <v>-1E-8</v>
      </c>
      <c r="AJ79" s="12">
        <f t="shared" si="86"/>
        <v>-1E-8</v>
      </c>
    </row>
    <row r="80" spans="2:36">
      <c r="B80" s="35">
        <f>'input data'!B84</f>
        <v>0</v>
      </c>
      <c r="C80" s="3">
        <f>'input data'!C84</f>
        <v>0</v>
      </c>
      <c r="D80" s="3">
        <f>'input data'!D84</f>
        <v>0</v>
      </c>
      <c r="E80" s="3">
        <f t="shared" si="65"/>
        <v>1E-4</v>
      </c>
      <c r="F80" s="3">
        <f>'input data'!E84</f>
        <v>0</v>
      </c>
      <c r="G80" s="3">
        <f>'input data'!F84</f>
        <v>0</v>
      </c>
      <c r="H80" s="3">
        <f t="shared" si="66"/>
        <v>1E-4</v>
      </c>
      <c r="I80" s="11">
        <f t="shared" si="67"/>
        <v>1</v>
      </c>
      <c r="J80" s="11">
        <f t="shared" si="68"/>
        <v>9.9999999999999986E-9</v>
      </c>
      <c r="K80" s="11">
        <f t="shared" si="69"/>
        <v>1E-8</v>
      </c>
      <c r="L80" s="12">
        <f t="shared" si="70"/>
        <v>1E-8</v>
      </c>
      <c r="N80" s="3">
        <f t="shared" si="71"/>
        <v>-1E-4</v>
      </c>
      <c r="O80" s="11">
        <f t="shared" si="72"/>
        <v>-1</v>
      </c>
      <c r="P80" s="11">
        <f t="shared" si="73"/>
        <v>-9.9999999999999986E-9</v>
      </c>
      <c r="Q80" s="11">
        <f t="shared" si="74"/>
        <v>-1E-8</v>
      </c>
      <c r="R80" s="12">
        <f t="shared" si="75"/>
        <v>-1E-8</v>
      </c>
      <c r="T80" s="1">
        <f>'input data'!H84</f>
        <v>0</v>
      </c>
      <c r="U80" s="3">
        <f>'input data'!I84</f>
        <v>0</v>
      </c>
      <c r="V80" s="3">
        <f>'input data'!J84</f>
        <v>0</v>
      </c>
      <c r="W80" s="3">
        <f t="shared" si="76"/>
        <v>1E-4</v>
      </c>
      <c r="X80" s="34">
        <f>'input data'!K84</f>
        <v>0</v>
      </c>
      <c r="Y80" s="34">
        <f>'input data'!L84</f>
        <v>0</v>
      </c>
      <c r="Z80" s="3">
        <f t="shared" si="77"/>
        <v>1E-4</v>
      </c>
      <c r="AA80" s="11">
        <f t="shared" si="78"/>
        <v>1</v>
      </c>
      <c r="AB80" s="11">
        <f t="shared" si="79"/>
        <v>9.9999999999999986E-9</v>
      </c>
      <c r="AC80" s="11">
        <f t="shared" si="80"/>
        <v>1E-8</v>
      </c>
      <c r="AD80" s="12">
        <f t="shared" si="81"/>
        <v>1E-8</v>
      </c>
      <c r="AF80" s="3">
        <f t="shared" si="82"/>
        <v>-1E-4</v>
      </c>
      <c r="AG80" s="11">
        <f t="shared" si="83"/>
        <v>-1</v>
      </c>
      <c r="AH80" s="11">
        <f t="shared" si="84"/>
        <v>-9.9999999999999986E-9</v>
      </c>
      <c r="AI80" s="11">
        <f t="shared" si="85"/>
        <v>-1E-8</v>
      </c>
      <c r="AJ80" s="12">
        <f t="shared" si="86"/>
        <v>-1E-8</v>
      </c>
    </row>
    <row r="81" spans="2:36">
      <c r="B81" s="35">
        <f>'input data'!B85</f>
        <v>0</v>
      </c>
      <c r="C81" s="3">
        <f>'input data'!C85</f>
        <v>0</v>
      </c>
      <c r="D81" s="3">
        <f>'input data'!D85</f>
        <v>0</v>
      </c>
      <c r="E81" s="3">
        <f t="shared" si="65"/>
        <v>1E-4</v>
      </c>
      <c r="F81" s="3">
        <f>'input data'!E85</f>
        <v>0</v>
      </c>
      <c r="G81" s="3">
        <f>'input data'!F85</f>
        <v>0</v>
      </c>
      <c r="H81" s="3">
        <f t="shared" si="66"/>
        <v>1E-4</v>
      </c>
      <c r="I81" s="11">
        <f t="shared" si="67"/>
        <v>1</v>
      </c>
      <c r="J81" s="11">
        <f t="shared" si="68"/>
        <v>9.9999999999999986E-9</v>
      </c>
      <c r="K81" s="11">
        <f t="shared" si="69"/>
        <v>1E-8</v>
      </c>
      <c r="L81" s="12">
        <f t="shared" si="70"/>
        <v>1E-8</v>
      </c>
      <c r="N81" s="3">
        <f t="shared" si="71"/>
        <v>-1E-4</v>
      </c>
      <c r="O81" s="11">
        <f t="shared" si="72"/>
        <v>-1</v>
      </c>
      <c r="P81" s="11">
        <f t="shared" si="73"/>
        <v>-9.9999999999999986E-9</v>
      </c>
      <c r="Q81" s="11">
        <f t="shared" si="74"/>
        <v>-1E-8</v>
      </c>
      <c r="R81" s="12">
        <f t="shared" si="75"/>
        <v>-1E-8</v>
      </c>
      <c r="T81" s="1">
        <f>'input data'!H85</f>
        <v>0</v>
      </c>
      <c r="U81" s="3">
        <f>'input data'!I85</f>
        <v>0</v>
      </c>
      <c r="V81" s="3">
        <f>'input data'!J85</f>
        <v>0</v>
      </c>
      <c r="W81" s="3">
        <f t="shared" si="76"/>
        <v>1E-4</v>
      </c>
      <c r="X81" s="34">
        <f>'input data'!K85</f>
        <v>0</v>
      </c>
      <c r="Y81" s="34">
        <f>'input data'!L85</f>
        <v>0</v>
      </c>
      <c r="Z81" s="3">
        <f t="shared" si="77"/>
        <v>1E-4</v>
      </c>
      <c r="AA81" s="11">
        <f t="shared" si="78"/>
        <v>1</v>
      </c>
      <c r="AB81" s="11">
        <f t="shared" si="79"/>
        <v>9.9999999999999986E-9</v>
      </c>
      <c r="AC81" s="11">
        <f t="shared" si="80"/>
        <v>1E-8</v>
      </c>
      <c r="AD81" s="12">
        <f t="shared" si="81"/>
        <v>1E-8</v>
      </c>
      <c r="AF81" s="3">
        <f t="shared" si="82"/>
        <v>-1E-4</v>
      </c>
      <c r="AG81" s="11">
        <f t="shared" si="83"/>
        <v>-1</v>
      </c>
      <c r="AH81" s="11">
        <f t="shared" si="84"/>
        <v>-9.9999999999999986E-9</v>
      </c>
      <c r="AI81" s="11">
        <f t="shared" si="85"/>
        <v>-1E-8</v>
      </c>
      <c r="AJ81" s="12">
        <f t="shared" si="86"/>
        <v>-1E-8</v>
      </c>
    </row>
    <row r="82" spans="2:36">
      <c r="B82" s="35">
        <f>'input data'!B86</f>
        <v>0</v>
      </c>
      <c r="C82" s="3">
        <f>'input data'!C86</f>
        <v>0</v>
      </c>
      <c r="D82" s="3">
        <f>'input data'!D86</f>
        <v>0</v>
      </c>
      <c r="E82" s="3">
        <f t="shared" si="65"/>
        <v>1E-4</v>
      </c>
      <c r="F82" s="3">
        <f>'input data'!E86</f>
        <v>0</v>
      </c>
      <c r="G82" s="3">
        <f>'input data'!F86</f>
        <v>0</v>
      </c>
      <c r="H82" s="3">
        <f t="shared" si="66"/>
        <v>1E-4</v>
      </c>
      <c r="I82" s="11">
        <f t="shared" si="67"/>
        <v>1</v>
      </c>
      <c r="J82" s="11">
        <f t="shared" si="68"/>
        <v>9.9999999999999986E-9</v>
      </c>
      <c r="K82" s="11">
        <f t="shared" si="69"/>
        <v>1E-8</v>
      </c>
      <c r="L82" s="12">
        <f t="shared" si="70"/>
        <v>1E-8</v>
      </c>
      <c r="N82" s="3">
        <f t="shared" si="71"/>
        <v>-1E-4</v>
      </c>
      <c r="O82" s="11">
        <f t="shared" si="72"/>
        <v>-1</v>
      </c>
      <c r="P82" s="11">
        <f t="shared" si="73"/>
        <v>-9.9999999999999986E-9</v>
      </c>
      <c r="Q82" s="11">
        <f t="shared" si="74"/>
        <v>-1E-8</v>
      </c>
      <c r="R82" s="12">
        <f t="shared" si="75"/>
        <v>-1E-8</v>
      </c>
      <c r="T82" s="1">
        <f>'input data'!H86</f>
        <v>0</v>
      </c>
      <c r="U82" s="3">
        <f>'input data'!I86</f>
        <v>0</v>
      </c>
      <c r="V82" s="3">
        <f>'input data'!J86</f>
        <v>0</v>
      </c>
      <c r="W82" s="3">
        <f t="shared" si="76"/>
        <v>1E-4</v>
      </c>
      <c r="X82" s="34">
        <f>'input data'!K86</f>
        <v>0</v>
      </c>
      <c r="Y82" s="34">
        <f>'input data'!L86</f>
        <v>0</v>
      </c>
      <c r="Z82" s="3">
        <f t="shared" si="77"/>
        <v>1E-4</v>
      </c>
      <c r="AA82" s="11">
        <f t="shared" si="78"/>
        <v>1</v>
      </c>
      <c r="AB82" s="11">
        <f t="shared" si="79"/>
        <v>9.9999999999999986E-9</v>
      </c>
      <c r="AC82" s="11">
        <f t="shared" si="80"/>
        <v>1E-8</v>
      </c>
      <c r="AD82" s="12">
        <f t="shared" si="81"/>
        <v>1E-8</v>
      </c>
      <c r="AF82" s="3">
        <f t="shared" si="82"/>
        <v>-1E-4</v>
      </c>
      <c r="AG82" s="11">
        <f t="shared" si="83"/>
        <v>-1</v>
      </c>
      <c r="AH82" s="11">
        <f t="shared" si="84"/>
        <v>-9.9999999999999986E-9</v>
      </c>
      <c r="AI82" s="11">
        <f t="shared" si="85"/>
        <v>-1E-8</v>
      </c>
      <c r="AJ82" s="12">
        <f t="shared" si="86"/>
        <v>-1E-8</v>
      </c>
    </row>
    <row r="83" spans="2:36">
      <c r="B83" s="35">
        <f>'input data'!B87</f>
        <v>0</v>
      </c>
      <c r="C83" s="3">
        <f>'input data'!C87</f>
        <v>0</v>
      </c>
      <c r="D83" s="3">
        <f>'input data'!D87</f>
        <v>0</v>
      </c>
      <c r="E83" s="3">
        <f t="shared" si="65"/>
        <v>1E-4</v>
      </c>
      <c r="F83" s="3">
        <f>'input data'!E87</f>
        <v>0</v>
      </c>
      <c r="G83" s="3">
        <f>'input data'!F87</f>
        <v>0</v>
      </c>
      <c r="H83" s="3">
        <f t="shared" si="66"/>
        <v>1E-4</v>
      </c>
      <c r="I83" s="11">
        <f t="shared" si="67"/>
        <v>1</v>
      </c>
      <c r="J83" s="11">
        <f t="shared" si="68"/>
        <v>9.9999999999999986E-9</v>
      </c>
      <c r="K83" s="11">
        <f t="shared" si="69"/>
        <v>1E-8</v>
      </c>
      <c r="L83" s="12">
        <f t="shared" si="70"/>
        <v>1E-8</v>
      </c>
      <c r="N83" s="3">
        <f t="shared" si="71"/>
        <v>-1E-4</v>
      </c>
      <c r="O83" s="11">
        <f t="shared" si="72"/>
        <v>-1</v>
      </c>
      <c r="P83" s="11">
        <f t="shared" si="73"/>
        <v>-9.9999999999999986E-9</v>
      </c>
      <c r="Q83" s="11">
        <f t="shared" si="74"/>
        <v>-1E-8</v>
      </c>
      <c r="R83" s="12">
        <f t="shared" si="75"/>
        <v>-1E-8</v>
      </c>
      <c r="T83" s="1">
        <f>'input data'!H87</f>
        <v>0</v>
      </c>
      <c r="U83" s="3">
        <f>'input data'!I87</f>
        <v>0</v>
      </c>
      <c r="V83" s="3">
        <f>'input data'!J87</f>
        <v>0</v>
      </c>
      <c r="W83" s="3">
        <f t="shared" si="76"/>
        <v>1E-4</v>
      </c>
      <c r="X83" s="34">
        <f>'input data'!K87</f>
        <v>0</v>
      </c>
      <c r="Y83" s="34">
        <f>'input data'!L87</f>
        <v>0</v>
      </c>
      <c r="Z83" s="3">
        <f t="shared" si="77"/>
        <v>1E-4</v>
      </c>
      <c r="AA83" s="11">
        <f t="shared" si="78"/>
        <v>1</v>
      </c>
      <c r="AB83" s="11">
        <f t="shared" si="79"/>
        <v>9.9999999999999986E-9</v>
      </c>
      <c r="AC83" s="11">
        <f t="shared" si="80"/>
        <v>1E-8</v>
      </c>
      <c r="AD83" s="12">
        <f t="shared" si="81"/>
        <v>1E-8</v>
      </c>
      <c r="AF83" s="3">
        <f t="shared" si="82"/>
        <v>-1E-4</v>
      </c>
      <c r="AG83" s="11">
        <f t="shared" si="83"/>
        <v>-1</v>
      </c>
      <c r="AH83" s="11">
        <f t="shared" si="84"/>
        <v>-9.9999999999999986E-9</v>
      </c>
      <c r="AI83" s="11">
        <f t="shared" si="85"/>
        <v>-1E-8</v>
      </c>
      <c r="AJ83" s="12">
        <f t="shared" si="86"/>
        <v>-1E-8</v>
      </c>
    </row>
    <row r="84" spans="2:36">
      <c r="B84" s="35">
        <f>'input data'!B88</f>
        <v>0</v>
      </c>
      <c r="C84" s="3">
        <f>'input data'!C88</f>
        <v>0</v>
      </c>
      <c r="D84" s="3">
        <f>'input data'!D88</f>
        <v>0</v>
      </c>
      <c r="E84" s="3">
        <f t="shared" si="65"/>
        <v>1E-4</v>
      </c>
      <c r="F84" s="3">
        <f>'input data'!E88</f>
        <v>0</v>
      </c>
      <c r="G84" s="3">
        <f>'input data'!F88</f>
        <v>0</v>
      </c>
      <c r="H84" s="3">
        <f t="shared" si="66"/>
        <v>1E-4</v>
      </c>
      <c r="I84" s="11">
        <f t="shared" si="67"/>
        <v>1</v>
      </c>
      <c r="J84" s="11">
        <f t="shared" si="68"/>
        <v>9.9999999999999986E-9</v>
      </c>
      <c r="K84" s="11">
        <f t="shared" si="69"/>
        <v>1E-8</v>
      </c>
      <c r="L84" s="12">
        <f t="shared" si="70"/>
        <v>1E-8</v>
      </c>
      <c r="N84" s="3">
        <f t="shared" si="71"/>
        <v>-1E-4</v>
      </c>
      <c r="O84" s="11">
        <f t="shared" si="72"/>
        <v>-1</v>
      </c>
      <c r="P84" s="11">
        <f t="shared" si="73"/>
        <v>-9.9999999999999986E-9</v>
      </c>
      <c r="Q84" s="11">
        <f t="shared" si="74"/>
        <v>-1E-8</v>
      </c>
      <c r="R84" s="12">
        <f t="shared" si="75"/>
        <v>-1E-8</v>
      </c>
      <c r="T84" s="1">
        <f>'input data'!H88</f>
        <v>0</v>
      </c>
      <c r="U84" s="3">
        <f>'input data'!I88</f>
        <v>0</v>
      </c>
      <c r="V84" s="3">
        <f>'input data'!J88</f>
        <v>0</v>
      </c>
      <c r="W84" s="3">
        <f t="shared" si="76"/>
        <v>1E-4</v>
      </c>
      <c r="X84" s="34">
        <f>'input data'!K88</f>
        <v>0</v>
      </c>
      <c r="Y84" s="34">
        <f>'input data'!L88</f>
        <v>0</v>
      </c>
      <c r="Z84" s="3">
        <f t="shared" si="77"/>
        <v>1E-4</v>
      </c>
      <c r="AA84" s="11">
        <f t="shared" si="78"/>
        <v>1</v>
      </c>
      <c r="AB84" s="11">
        <f t="shared" si="79"/>
        <v>9.9999999999999986E-9</v>
      </c>
      <c r="AC84" s="11">
        <f t="shared" si="80"/>
        <v>1E-8</v>
      </c>
      <c r="AD84" s="12">
        <f t="shared" si="81"/>
        <v>1E-8</v>
      </c>
      <c r="AF84" s="3">
        <f t="shared" si="82"/>
        <v>-1E-4</v>
      </c>
      <c r="AG84" s="11">
        <f t="shared" si="83"/>
        <v>-1</v>
      </c>
      <c r="AH84" s="11">
        <f t="shared" si="84"/>
        <v>-9.9999999999999986E-9</v>
      </c>
      <c r="AI84" s="11">
        <f t="shared" si="85"/>
        <v>-1E-8</v>
      </c>
      <c r="AJ84" s="12">
        <f t="shared" si="86"/>
        <v>-1E-8</v>
      </c>
    </row>
    <row r="85" spans="2:36">
      <c r="B85" s="35">
        <f>'input data'!B89</f>
        <v>0</v>
      </c>
      <c r="C85" s="3">
        <f>'input data'!C89</f>
        <v>0</v>
      </c>
      <c r="D85" s="3">
        <f>'input data'!D89</f>
        <v>0</v>
      </c>
      <c r="E85" s="3">
        <f t="shared" si="65"/>
        <v>1E-4</v>
      </c>
      <c r="F85" s="3">
        <f>'input data'!E89</f>
        <v>0</v>
      </c>
      <c r="G85" s="3">
        <f>'input data'!F89</f>
        <v>0</v>
      </c>
      <c r="H85" s="3">
        <f t="shared" si="66"/>
        <v>1E-4</v>
      </c>
      <c r="I85" s="11">
        <f t="shared" si="67"/>
        <v>1</v>
      </c>
      <c r="J85" s="11">
        <f t="shared" si="68"/>
        <v>9.9999999999999986E-9</v>
      </c>
      <c r="K85" s="11">
        <f t="shared" si="69"/>
        <v>1E-8</v>
      </c>
      <c r="L85" s="12">
        <f t="shared" si="70"/>
        <v>1E-8</v>
      </c>
      <c r="N85" s="3">
        <f t="shared" si="71"/>
        <v>-1E-4</v>
      </c>
      <c r="O85" s="11">
        <f t="shared" si="72"/>
        <v>-1</v>
      </c>
      <c r="P85" s="11">
        <f t="shared" si="73"/>
        <v>-9.9999999999999986E-9</v>
      </c>
      <c r="Q85" s="11">
        <f t="shared" si="74"/>
        <v>-1E-8</v>
      </c>
      <c r="R85" s="12">
        <f t="shared" si="75"/>
        <v>-1E-8</v>
      </c>
      <c r="T85" s="1">
        <f>'input data'!H89</f>
        <v>0</v>
      </c>
      <c r="U85" s="3">
        <f>'input data'!I89</f>
        <v>0</v>
      </c>
      <c r="V85" s="3">
        <f>'input data'!J89</f>
        <v>0</v>
      </c>
      <c r="W85" s="3">
        <f t="shared" si="76"/>
        <v>1E-4</v>
      </c>
      <c r="X85" s="34">
        <f>'input data'!K89</f>
        <v>0</v>
      </c>
      <c r="Y85" s="34">
        <f>'input data'!L89</f>
        <v>0</v>
      </c>
      <c r="Z85" s="3">
        <f t="shared" si="77"/>
        <v>1E-4</v>
      </c>
      <c r="AA85" s="11">
        <f t="shared" si="78"/>
        <v>1</v>
      </c>
      <c r="AB85" s="11">
        <f t="shared" si="79"/>
        <v>9.9999999999999986E-9</v>
      </c>
      <c r="AC85" s="11">
        <f t="shared" si="80"/>
        <v>1E-8</v>
      </c>
      <c r="AD85" s="12">
        <f t="shared" si="81"/>
        <v>1E-8</v>
      </c>
      <c r="AF85" s="3">
        <f t="shared" si="82"/>
        <v>-1E-4</v>
      </c>
      <c r="AG85" s="11">
        <f t="shared" si="83"/>
        <v>-1</v>
      </c>
      <c r="AH85" s="11">
        <f t="shared" si="84"/>
        <v>-9.9999999999999986E-9</v>
      </c>
      <c r="AI85" s="11">
        <f t="shared" si="85"/>
        <v>-1E-8</v>
      </c>
      <c r="AJ85" s="12">
        <f t="shared" si="86"/>
        <v>-1E-8</v>
      </c>
    </row>
    <row r="86" spans="2:36">
      <c r="B86" s="35">
        <f>'input data'!B90</f>
        <v>0</v>
      </c>
      <c r="C86" s="3">
        <f>'input data'!C90</f>
        <v>0</v>
      </c>
      <c r="D86" s="3">
        <f>'input data'!D90</f>
        <v>0</v>
      </c>
      <c r="E86" s="3">
        <f t="shared" si="65"/>
        <v>1E-4</v>
      </c>
      <c r="F86" s="3">
        <f>'input data'!E90</f>
        <v>0</v>
      </c>
      <c r="G86" s="3">
        <f>'input data'!F90</f>
        <v>0</v>
      </c>
      <c r="H86" s="3">
        <f t="shared" si="66"/>
        <v>1E-4</v>
      </c>
      <c r="I86" s="11">
        <f t="shared" si="67"/>
        <v>1</v>
      </c>
      <c r="J86" s="11">
        <f t="shared" si="68"/>
        <v>9.9999999999999986E-9</v>
      </c>
      <c r="K86" s="11">
        <f t="shared" si="69"/>
        <v>1E-8</v>
      </c>
      <c r="L86" s="12">
        <f t="shared" si="70"/>
        <v>1E-8</v>
      </c>
      <c r="N86" s="3">
        <f t="shared" si="71"/>
        <v>-1E-4</v>
      </c>
      <c r="O86" s="11">
        <f t="shared" si="72"/>
        <v>-1</v>
      </c>
      <c r="P86" s="11">
        <f t="shared" si="73"/>
        <v>-9.9999999999999986E-9</v>
      </c>
      <c r="Q86" s="11">
        <f t="shared" si="74"/>
        <v>-1E-8</v>
      </c>
      <c r="R86" s="12">
        <f t="shared" si="75"/>
        <v>-1E-8</v>
      </c>
      <c r="T86" s="1">
        <f>'input data'!H90</f>
        <v>0</v>
      </c>
      <c r="U86" s="3">
        <f>'input data'!I90</f>
        <v>0</v>
      </c>
      <c r="V86" s="3">
        <f>'input data'!J90</f>
        <v>0</v>
      </c>
      <c r="W86" s="3">
        <f t="shared" si="76"/>
        <v>1E-4</v>
      </c>
      <c r="X86" s="34">
        <f>'input data'!K90</f>
        <v>0</v>
      </c>
      <c r="Y86" s="34">
        <f>'input data'!L90</f>
        <v>0</v>
      </c>
      <c r="Z86" s="3">
        <f t="shared" si="77"/>
        <v>1E-4</v>
      </c>
      <c r="AA86" s="11">
        <f t="shared" si="78"/>
        <v>1</v>
      </c>
      <c r="AB86" s="11">
        <f t="shared" si="79"/>
        <v>9.9999999999999986E-9</v>
      </c>
      <c r="AC86" s="11">
        <f t="shared" si="80"/>
        <v>1E-8</v>
      </c>
      <c r="AD86" s="12">
        <f t="shared" si="81"/>
        <v>1E-8</v>
      </c>
      <c r="AF86" s="3">
        <f t="shared" si="82"/>
        <v>-1E-4</v>
      </c>
      <c r="AG86" s="11">
        <f t="shared" si="83"/>
        <v>-1</v>
      </c>
      <c r="AH86" s="11">
        <f t="shared" si="84"/>
        <v>-9.9999999999999986E-9</v>
      </c>
      <c r="AI86" s="11">
        <f t="shared" si="85"/>
        <v>-1E-8</v>
      </c>
      <c r="AJ86" s="12">
        <f t="shared" si="86"/>
        <v>-1E-8</v>
      </c>
    </row>
    <row r="87" spans="2:36">
      <c r="B87" s="35">
        <f>'input data'!B91</f>
        <v>0</v>
      </c>
      <c r="C87" s="3">
        <f>'input data'!C91</f>
        <v>0</v>
      </c>
      <c r="D87" s="3">
        <f>'input data'!D91</f>
        <v>0</v>
      </c>
      <c r="E87" s="3">
        <f t="shared" si="65"/>
        <v>1E-4</v>
      </c>
      <c r="F87" s="3">
        <f>'input data'!E91</f>
        <v>0</v>
      </c>
      <c r="G87" s="3">
        <f>'input data'!F91</f>
        <v>0</v>
      </c>
      <c r="H87" s="3">
        <f t="shared" si="66"/>
        <v>1E-4</v>
      </c>
      <c r="I87" s="11">
        <f t="shared" si="67"/>
        <v>1</v>
      </c>
      <c r="J87" s="11">
        <f t="shared" si="68"/>
        <v>9.9999999999999986E-9</v>
      </c>
      <c r="K87" s="11">
        <f t="shared" si="69"/>
        <v>1E-8</v>
      </c>
      <c r="L87" s="12">
        <f t="shared" si="70"/>
        <v>1E-8</v>
      </c>
      <c r="N87" s="3">
        <f t="shared" si="71"/>
        <v>-1E-4</v>
      </c>
      <c r="O87" s="11">
        <f t="shared" si="72"/>
        <v>-1</v>
      </c>
      <c r="P87" s="11">
        <f t="shared" si="73"/>
        <v>-9.9999999999999986E-9</v>
      </c>
      <c r="Q87" s="11">
        <f t="shared" si="74"/>
        <v>-1E-8</v>
      </c>
      <c r="R87" s="12">
        <f t="shared" si="75"/>
        <v>-1E-8</v>
      </c>
      <c r="T87" s="1">
        <f>'input data'!H91</f>
        <v>0</v>
      </c>
      <c r="U87" s="3">
        <f>'input data'!I91</f>
        <v>0</v>
      </c>
      <c r="V87" s="3">
        <f>'input data'!J91</f>
        <v>0</v>
      </c>
      <c r="W87" s="3">
        <f t="shared" si="76"/>
        <v>1E-4</v>
      </c>
      <c r="X87" s="34">
        <f>'input data'!K91</f>
        <v>0</v>
      </c>
      <c r="Y87" s="34">
        <f>'input data'!L91</f>
        <v>0</v>
      </c>
      <c r="Z87" s="3">
        <f t="shared" si="77"/>
        <v>1E-4</v>
      </c>
      <c r="AA87" s="11">
        <f t="shared" si="78"/>
        <v>1</v>
      </c>
      <c r="AB87" s="11">
        <f t="shared" si="79"/>
        <v>9.9999999999999986E-9</v>
      </c>
      <c r="AC87" s="11">
        <f t="shared" si="80"/>
        <v>1E-8</v>
      </c>
      <c r="AD87" s="12">
        <f t="shared" si="81"/>
        <v>1E-8</v>
      </c>
      <c r="AF87" s="3">
        <f t="shared" si="82"/>
        <v>-1E-4</v>
      </c>
      <c r="AG87" s="11">
        <f t="shared" si="83"/>
        <v>-1</v>
      </c>
      <c r="AH87" s="11">
        <f t="shared" si="84"/>
        <v>-9.9999999999999986E-9</v>
      </c>
      <c r="AI87" s="11">
        <f t="shared" si="85"/>
        <v>-1E-8</v>
      </c>
      <c r="AJ87" s="12">
        <f t="shared" si="86"/>
        <v>-1E-8</v>
      </c>
    </row>
    <row r="88" spans="2:36">
      <c r="B88" s="35">
        <f>'input data'!B92</f>
        <v>0</v>
      </c>
      <c r="C88" s="3">
        <f>'input data'!C92</f>
        <v>0</v>
      </c>
      <c r="D88" s="3">
        <f>'input data'!D92</f>
        <v>0</v>
      </c>
      <c r="E88" s="3">
        <f t="shared" si="65"/>
        <v>1E-4</v>
      </c>
      <c r="F88" s="3">
        <f>'input data'!E92</f>
        <v>0</v>
      </c>
      <c r="G88" s="3">
        <f>'input data'!F92</f>
        <v>0</v>
      </c>
      <c r="H88" s="3">
        <f t="shared" si="66"/>
        <v>1E-4</v>
      </c>
      <c r="I88" s="11">
        <f t="shared" si="67"/>
        <v>1</v>
      </c>
      <c r="J88" s="11">
        <f t="shared" si="68"/>
        <v>9.9999999999999986E-9</v>
      </c>
      <c r="K88" s="11">
        <f t="shared" si="69"/>
        <v>1E-8</v>
      </c>
      <c r="L88" s="12">
        <f t="shared" si="70"/>
        <v>1E-8</v>
      </c>
      <c r="N88" s="3">
        <f t="shared" si="71"/>
        <v>-1E-4</v>
      </c>
      <c r="O88" s="11">
        <f t="shared" si="72"/>
        <v>-1</v>
      </c>
      <c r="P88" s="11">
        <f t="shared" si="73"/>
        <v>-9.9999999999999986E-9</v>
      </c>
      <c r="Q88" s="11">
        <f t="shared" si="74"/>
        <v>-1E-8</v>
      </c>
      <c r="R88" s="12">
        <f t="shared" si="75"/>
        <v>-1E-8</v>
      </c>
      <c r="T88" s="1">
        <f>'input data'!H92</f>
        <v>0</v>
      </c>
      <c r="U88" s="3">
        <f>'input data'!I92</f>
        <v>0</v>
      </c>
      <c r="V88" s="3">
        <f>'input data'!J92</f>
        <v>0</v>
      </c>
      <c r="W88" s="3">
        <f t="shared" si="76"/>
        <v>1E-4</v>
      </c>
      <c r="X88" s="34">
        <f>'input data'!K92</f>
        <v>0</v>
      </c>
      <c r="Y88" s="34">
        <f>'input data'!L92</f>
        <v>0</v>
      </c>
      <c r="Z88" s="3">
        <f t="shared" si="77"/>
        <v>1E-4</v>
      </c>
      <c r="AA88" s="11">
        <f t="shared" si="78"/>
        <v>1</v>
      </c>
      <c r="AB88" s="11">
        <f t="shared" si="79"/>
        <v>9.9999999999999986E-9</v>
      </c>
      <c r="AC88" s="11">
        <f t="shared" si="80"/>
        <v>1E-8</v>
      </c>
      <c r="AD88" s="12">
        <f t="shared" si="81"/>
        <v>1E-8</v>
      </c>
      <c r="AF88" s="3">
        <f t="shared" si="82"/>
        <v>-1E-4</v>
      </c>
      <c r="AG88" s="11">
        <f t="shared" si="83"/>
        <v>-1</v>
      </c>
      <c r="AH88" s="11">
        <f t="shared" si="84"/>
        <v>-9.9999999999999986E-9</v>
      </c>
      <c r="AI88" s="11">
        <f t="shared" si="85"/>
        <v>-1E-8</v>
      </c>
      <c r="AJ88" s="12">
        <f t="shared" si="86"/>
        <v>-1E-8</v>
      </c>
    </row>
    <row r="89" spans="2:36">
      <c r="B89" s="35">
        <f>'input data'!B93</f>
        <v>0</v>
      </c>
      <c r="C89" s="3">
        <f>'input data'!C93</f>
        <v>0</v>
      </c>
      <c r="D89" s="3">
        <f>'input data'!D93</f>
        <v>0</v>
      </c>
      <c r="E89" s="3">
        <f t="shared" si="65"/>
        <v>1E-4</v>
      </c>
      <c r="F89" s="3">
        <f>'input data'!E93</f>
        <v>0</v>
      </c>
      <c r="G89" s="3">
        <f>'input data'!F93</f>
        <v>0</v>
      </c>
      <c r="H89" s="3">
        <f t="shared" si="66"/>
        <v>1E-4</v>
      </c>
      <c r="I89" s="11">
        <f t="shared" si="67"/>
        <v>1</v>
      </c>
      <c r="J89" s="11">
        <f t="shared" si="68"/>
        <v>9.9999999999999986E-9</v>
      </c>
      <c r="K89" s="11">
        <f t="shared" si="69"/>
        <v>1E-8</v>
      </c>
      <c r="L89" s="12">
        <f t="shared" si="70"/>
        <v>1E-8</v>
      </c>
      <c r="N89" s="3">
        <f t="shared" si="71"/>
        <v>-1E-4</v>
      </c>
      <c r="O89" s="11">
        <f t="shared" si="72"/>
        <v>-1</v>
      </c>
      <c r="P89" s="11">
        <f t="shared" si="73"/>
        <v>-9.9999999999999986E-9</v>
      </c>
      <c r="Q89" s="11">
        <f t="shared" si="74"/>
        <v>-1E-8</v>
      </c>
      <c r="R89" s="12">
        <f t="shared" si="75"/>
        <v>-1E-8</v>
      </c>
      <c r="T89" s="1">
        <f>'input data'!H93</f>
        <v>0</v>
      </c>
      <c r="U89" s="3">
        <f>'input data'!I93</f>
        <v>0</v>
      </c>
      <c r="V89" s="3">
        <f>'input data'!J93</f>
        <v>0</v>
      </c>
      <c r="W89" s="3">
        <f t="shared" si="76"/>
        <v>1E-4</v>
      </c>
      <c r="X89" s="34">
        <f>'input data'!K93</f>
        <v>0</v>
      </c>
      <c r="Y89" s="34">
        <f>'input data'!L93</f>
        <v>0</v>
      </c>
      <c r="Z89" s="3">
        <f t="shared" si="77"/>
        <v>1E-4</v>
      </c>
      <c r="AA89" s="11">
        <f t="shared" si="78"/>
        <v>1</v>
      </c>
      <c r="AB89" s="11">
        <f t="shared" si="79"/>
        <v>9.9999999999999986E-9</v>
      </c>
      <c r="AC89" s="11">
        <f t="shared" si="80"/>
        <v>1E-8</v>
      </c>
      <c r="AD89" s="12">
        <f t="shared" si="81"/>
        <v>1E-8</v>
      </c>
      <c r="AF89" s="3">
        <f t="shared" si="82"/>
        <v>-1E-4</v>
      </c>
      <c r="AG89" s="11">
        <f t="shared" si="83"/>
        <v>-1</v>
      </c>
      <c r="AH89" s="11">
        <f t="shared" si="84"/>
        <v>-9.9999999999999986E-9</v>
      </c>
      <c r="AI89" s="11">
        <f t="shared" si="85"/>
        <v>-1E-8</v>
      </c>
      <c r="AJ89" s="12">
        <f t="shared" si="86"/>
        <v>-1E-8</v>
      </c>
    </row>
    <row r="90" spans="2:36">
      <c r="B90" s="35">
        <f>'input data'!B94</f>
        <v>0</v>
      </c>
      <c r="C90" s="3">
        <f>'input data'!C94</f>
        <v>0</v>
      </c>
      <c r="D90" s="3">
        <f>'input data'!D94</f>
        <v>0</v>
      </c>
      <c r="E90" s="3">
        <f t="shared" si="65"/>
        <v>1E-4</v>
      </c>
      <c r="F90" s="3">
        <f>'input data'!E94</f>
        <v>0</v>
      </c>
      <c r="G90" s="3">
        <f>'input data'!F94</f>
        <v>0</v>
      </c>
      <c r="H90" s="3">
        <f t="shared" si="66"/>
        <v>1E-4</v>
      </c>
      <c r="I90" s="11">
        <f t="shared" si="67"/>
        <v>1</v>
      </c>
      <c r="J90" s="11">
        <f t="shared" si="68"/>
        <v>9.9999999999999986E-9</v>
      </c>
      <c r="K90" s="11">
        <f t="shared" si="69"/>
        <v>1E-8</v>
      </c>
      <c r="L90" s="12">
        <f t="shared" si="70"/>
        <v>1E-8</v>
      </c>
      <c r="N90" s="3">
        <f t="shared" si="71"/>
        <v>-1E-4</v>
      </c>
      <c r="O90" s="11">
        <f t="shared" si="72"/>
        <v>-1</v>
      </c>
      <c r="P90" s="11">
        <f t="shared" si="73"/>
        <v>-9.9999999999999986E-9</v>
      </c>
      <c r="Q90" s="11">
        <f t="shared" si="74"/>
        <v>-1E-8</v>
      </c>
      <c r="R90" s="12">
        <f t="shared" si="75"/>
        <v>-1E-8</v>
      </c>
      <c r="T90" s="1">
        <f>'input data'!H94</f>
        <v>0</v>
      </c>
      <c r="U90" s="3">
        <f>'input data'!I94</f>
        <v>0</v>
      </c>
      <c r="V90" s="3">
        <f>'input data'!J94</f>
        <v>0</v>
      </c>
      <c r="W90" s="3">
        <f t="shared" si="76"/>
        <v>1E-4</v>
      </c>
      <c r="X90" s="34">
        <f>'input data'!K94</f>
        <v>0</v>
      </c>
      <c r="Y90" s="34">
        <f>'input data'!L94</f>
        <v>0</v>
      </c>
      <c r="Z90" s="3">
        <f t="shared" si="77"/>
        <v>1E-4</v>
      </c>
      <c r="AA90" s="11">
        <f t="shared" si="78"/>
        <v>1</v>
      </c>
      <c r="AB90" s="11">
        <f t="shared" si="79"/>
        <v>9.9999999999999986E-9</v>
      </c>
      <c r="AC90" s="11">
        <f t="shared" si="80"/>
        <v>1E-8</v>
      </c>
      <c r="AD90" s="12">
        <f t="shared" si="81"/>
        <v>1E-8</v>
      </c>
      <c r="AF90" s="3">
        <f t="shared" si="82"/>
        <v>-1E-4</v>
      </c>
      <c r="AG90" s="11">
        <f t="shared" si="83"/>
        <v>-1</v>
      </c>
      <c r="AH90" s="11">
        <f t="shared" si="84"/>
        <v>-9.9999999999999986E-9</v>
      </c>
      <c r="AI90" s="11">
        <f t="shared" si="85"/>
        <v>-1E-8</v>
      </c>
      <c r="AJ90" s="12">
        <f t="shared" si="86"/>
        <v>-1E-8</v>
      </c>
    </row>
    <row r="91" spans="2:36">
      <c r="B91" s="35">
        <f>'input data'!B95</f>
        <v>0</v>
      </c>
      <c r="C91" s="3">
        <f>'input data'!C95</f>
        <v>0</v>
      </c>
      <c r="D91" s="3">
        <f>'input data'!D95</f>
        <v>0</v>
      </c>
      <c r="E91" s="3">
        <f t="shared" si="65"/>
        <v>1E-4</v>
      </c>
      <c r="F91" s="3">
        <f>'input data'!E95</f>
        <v>0</v>
      </c>
      <c r="G91" s="3">
        <f>'input data'!F95</f>
        <v>0</v>
      </c>
      <c r="H91" s="3">
        <f t="shared" si="66"/>
        <v>1E-4</v>
      </c>
      <c r="I91" s="11">
        <f t="shared" si="67"/>
        <v>1</v>
      </c>
      <c r="J91" s="11">
        <f t="shared" si="68"/>
        <v>9.9999999999999986E-9</v>
      </c>
      <c r="K91" s="11">
        <f t="shared" si="69"/>
        <v>1E-8</v>
      </c>
      <c r="L91" s="12">
        <f t="shared" si="70"/>
        <v>1E-8</v>
      </c>
      <c r="N91" s="3">
        <f t="shared" si="71"/>
        <v>-1E-4</v>
      </c>
      <c r="O91" s="11">
        <f t="shared" si="72"/>
        <v>-1</v>
      </c>
      <c r="P91" s="11">
        <f t="shared" si="73"/>
        <v>-9.9999999999999986E-9</v>
      </c>
      <c r="Q91" s="11">
        <f t="shared" si="74"/>
        <v>-1E-8</v>
      </c>
      <c r="R91" s="12">
        <f t="shared" si="75"/>
        <v>-1E-8</v>
      </c>
      <c r="T91" s="1">
        <f>'input data'!H95</f>
        <v>0</v>
      </c>
      <c r="U91" s="3">
        <f>'input data'!I95</f>
        <v>0</v>
      </c>
      <c r="V91" s="3">
        <f>'input data'!J95</f>
        <v>0</v>
      </c>
      <c r="W91" s="3">
        <f t="shared" si="76"/>
        <v>1E-4</v>
      </c>
      <c r="X91" s="34">
        <f>'input data'!K95</f>
        <v>0</v>
      </c>
      <c r="Y91" s="34">
        <f>'input data'!L95</f>
        <v>0</v>
      </c>
      <c r="Z91" s="3">
        <f t="shared" si="77"/>
        <v>1E-4</v>
      </c>
      <c r="AA91" s="11">
        <f t="shared" si="78"/>
        <v>1</v>
      </c>
      <c r="AB91" s="11">
        <f t="shared" si="79"/>
        <v>9.9999999999999986E-9</v>
      </c>
      <c r="AC91" s="11">
        <f t="shared" si="80"/>
        <v>1E-8</v>
      </c>
      <c r="AD91" s="12">
        <f t="shared" si="81"/>
        <v>1E-8</v>
      </c>
      <c r="AF91" s="3">
        <f t="shared" si="82"/>
        <v>-1E-4</v>
      </c>
      <c r="AG91" s="11">
        <f t="shared" si="83"/>
        <v>-1</v>
      </c>
      <c r="AH91" s="11">
        <f t="shared" si="84"/>
        <v>-9.9999999999999986E-9</v>
      </c>
      <c r="AI91" s="11">
        <f t="shared" si="85"/>
        <v>-1E-8</v>
      </c>
      <c r="AJ91" s="12">
        <f t="shared" si="86"/>
        <v>-1E-8</v>
      </c>
    </row>
    <row r="92" spans="2:36">
      <c r="B92" s="35">
        <f>'input data'!B96</f>
        <v>0</v>
      </c>
      <c r="C92" s="3">
        <f>'input data'!C96</f>
        <v>0</v>
      </c>
      <c r="D92" s="3">
        <f>'input data'!D96</f>
        <v>0</v>
      </c>
      <c r="E92" s="3">
        <f t="shared" si="65"/>
        <v>1E-4</v>
      </c>
      <c r="F92" s="3">
        <f>'input data'!E96</f>
        <v>0</v>
      </c>
      <c r="G92" s="3">
        <f>'input data'!F96</f>
        <v>0</v>
      </c>
      <c r="H92" s="3">
        <f t="shared" si="66"/>
        <v>1E-4</v>
      </c>
      <c r="I92" s="11">
        <f t="shared" si="67"/>
        <v>1</v>
      </c>
      <c r="J92" s="11">
        <f t="shared" si="68"/>
        <v>9.9999999999999986E-9</v>
      </c>
      <c r="K92" s="11">
        <f t="shared" si="69"/>
        <v>1E-8</v>
      </c>
      <c r="L92" s="12">
        <f t="shared" si="70"/>
        <v>1E-8</v>
      </c>
      <c r="N92" s="3">
        <f t="shared" si="71"/>
        <v>-1E-4</v>
      </c>
      <c r="O92" s="11">
        <f t="shared" si="72"/>
        <v>-1</v>
      </c>
      <c r="P92" s="11">
        <f t="shared" si="73"/>
        <v>-9.9999999999999986E-9</v>
      </c>
      <c r="Q92" s="11">
        <f t="shared" si="74"/>
        <v>-1E-8</v>
      </c>
      <c r="R92" s="12">
        <f t="shared" si="75"/>
        <v>-1E-8</v>
      </c>
      <c r="T92" s="1">
        <f>'input data'!H96</f>
        <v>0</v>
      </c>
      <c r="U92" s="3">
        <f>'input data'!I96</f>
        <v>0</v>
      </c>
      <c r="V92" s="3">
        <f>'input data'!J96</f>
        <v>0</v>
      </c>
      <c r="W92" s="3">
        <f t="shared" si="76"/>
        <v>1E-4</v>
      </c>
      <c r="X92" s="34">
        <f>'input data'!K96</f>
        <v>0</v>
      </c>
      <c r="Y92" s="34">
        <f>'input data'!L96</f>
        <v>0</v>
      </c>
      <c r="Z92" s="3">
        <f t="shared" si="77"/>
        <v>1E-4</v>
      </c>
      <c r="AA92" s="11">
        <f t="shared" si="78"/>
        <v>1</v>
      </c>
      <c r="AB92" s="11">
        <f t="shared" si="79"/>
        <v>9.9999999999999986E-9</v>
      </c>
      <c r="AC92" s="11">
        <f t="shared" si="80"/>
        <v>1E-8</v>
      </c>
      <c r="AD92" s="12">
        <f t="shared" si="81"/>
        <v>1E-8</v>
      </c>
      <c r="AF92" s="3">
        <f t="shared" si="82"/>
        <v>-1E-4</v>
      </c>
      <c r="AG92" s="11">
        <f t="shared" si="83"/>
        <v>-1</v>
      </c>
      <c r="AH92" s="11">
        <f t="shared" si="84"/>
        <v>-9.9999999999999986E-9</v>
      </c>
      <c r="AI92" s="11">
        <f t="shared" si="85"/>
        <v>-1E-8</v>
      </c>
      <c r="AJ92" s="12">
        <f t="shared" si="86"/>
        <v>-1E-8</v>
      </c>
    </row>
    <row r="93" spans="2:36">
      <c r="B93" s="35">
        <f>'input data'!B97</f>
        <v>0</v>
      </c>
      <c r="C93" s="3">
        <f>'input data'!C97</f>
        <v>0</v>
      </c>
      <c r="D93" s="3">
        <f>'input data'!D97</f>
        <v>0</v>
      </c>
      <c r="E93" s="3">
        <f t="shared" si="65"/>
        <v>1E-4</v>
      </c>
      <c r="F93" s="3">
        <f>'input data'!E97</f>
        <v>0</v>
      </c>
      <c r="G93" s="3">
        <f>'input data'!F97</f>
        <v>0</v>
      </c>
      <c r="H93" s="3">
        <f t="shared" si="66"/>
        <v>1E-4</v>
      </c>
      <c r="I93" s="11">
        <f t="shared" si="67"/>
        <v>1</v>
      </c>
      <c r="J93" s="11">
        <f t="shared" si="68"/>
        <v>9.9999999999999986E-9</v>
      </c>
      <c r="K93" s="11">
        <f t="shared" si="69"/>
        <v>1E-8</v>
      </c>
      <c r="L93" s="12">
        <f t="shared" si="70"/>
        <v>1E-8</v>
      </c>
      <c r="N93" s="3">
        <f t="shared" si="71"/>
        <v>-1E-4</v>
      </c>
      <c r="O93" s="11">
        <f t="shared" si="72"/>
        <v>-1</v>
      </c>
      <c r="P93" s="11">
        <f t="shared" si="73"/>
        <v>-9.9999999999999986E-9</v>
      </c>
      <c r="Q93" s="11">
        <f t="shared" si="74"/>
        <v>-1E-8</v>
      </c>
      <c r="R93" s="12">
        <f t="shared" si="75"/>
        <v>-1E-8</v>
      </c>
      <c r="T93" s="1">
        <f>'input data'!H97</f>
        <v>0</v>
      </c>
      <c r="U93" s="3">
        <f>'input data'!I97</f>
        <v>0</v>
      </c>
      <c r="V93" s="3">
        <f>'input data'!J97</f>
        <v>0</v>
      </c>
      <c r="W93" s="3">
        <f t="shared" si="76"/>
        <v>1E-4</v>
      </c>
      <c r="X93" s="34">
        <f>'input data'!K97</f>
        <v>0</v>
      </c>
      <c r="Y93" s="34">
        <f>'input data'!L97</f>
        <v>0</v>
      </c>
      <c r="Z93" s="3">
        <f t="shared" si="77"/>
        <v>1E-4</v>
      </c>
      <c r="AA93" s="11">
        <f t="shared" si="78"/>
        <v>1</v>
      </c>
      <c r="AB93" s="11">
        <f t="shared" si="79"/>
        <v>9.9999999999999986E-9</v>
      </c>
      <c r="AC93" s="11">
        <f t="shared" si="80"/>
        <v>1E-8</v>
      </c>
      <c r="AD93" s="12">
        <f t="shared" si="81"/>
        <v>1E-8</v>
      </c>
      <c r="AF93" s="3">
        <f t="shared" si="82"/>
        <v>-1E-4</v>
      </c>
      <c r="AG93" s="11">
        <f t="shared" si="83"/>
        <v>-1</v>
      </c>
      <c r="AH93" s="11">
        <f t="shared" si="84"/>
        <v>-9.9999999999999986E-9</v>
      </c>
      <c r="AI93" s="11">
        <f t="shared" si="85"/>
        <v>-1E-8</v>
      </c>
      <c r="AJ93" s="12">
        <f t="shared" si="86"/>
        <v>-1E-8</v>
      </c>
    </row>
    <row r="94" spans="2:36">
      <c r="B94" s="35">
        <f>'input data'!B98</f>
        <v>0</v>
      </c>
      <c r="C94" s="3">
        <f>'input data'!C98</f>
        <v>0</v>
      </c>
      <c r="D94" s="3">
        <f>'input data'!D98</f>
        <v>0</v>
      </c>
      <c r="E94" s="3">
        <f t="shared" si="65"/>
        <v>1E-4</v>
      </c>
      <c r="F94" s="3">
        <f>'input data'!E98</f>
        <v>0</v>
      </c>
      <c r="G94" s="3">
        <f>'input data'!F98</f>
        <v>0</v>
      </c>
      <c r="H94" s="3">
        <f t="shared" si="66"/>
        <v>1E-4</v>
      </c>
      <c r="I94" s="11">
        <f t="shared" si="67"/>
        <v>1</v>
      </c>
      <c r="J94" s="11">
        <f t="shared" si="68"/>
        <v>9.9999999999999986E-9</v>
      </c>
      <c r="K94" s="11">
        <f t="shared" si="69"/>
        <v>1E-8</v>
      </c>
      <c r="L94" s="12">
        <f t="shared" si="70"/>
        <v>1E-8</v>
      </c>
      <c r="N94" s="3">
        <f t="shared" si="71"/>
        <v>-1E-4</v>
      </c>
      <c r="O94" s="11">
        <f t="shared" si="72"/>
        <v>-1</v>
      </c>
      <c r="P94" s="11">
        <f t="shared" si="73"/>
        <v>-9.9999999999999986E-9</v>
      </c>
      <c r="Q94" s="11">
        <f t="shared" si="74"/>
        <v>-1E-8</v>
      </c>
      <c r="R94" s="12">
        <f t="shared" si="75"/>
        <v>-1E-8</v>
      </c>
      <c r="T94" s="1">
        <f>'input data'!H98</f>
        <v>0</v>
      </c>
      <c r="U94" s="3">
        <f>'input data'!I98</f>
        <v>0</v>
      </c>
      <c r="V94" s="3">
        <f>'input data'!J98</f>
        <v>0</v>
      </c>
      <c r="W94" s="3">
        <f t="shared" si="76"/>
        <v>1E-4</v>
      </c>
      <c r="X94" s="34">
        <f>'input data'!K98</f>
        <v>0</v>
      </c>
      <c r="Y94" s="34">
        <f>'input data'!L98</f>
        <v>0</v>
      </c>
      <c r="Z94" s="3">
        <f t="shared" si="77"/>
        <v>1E-4</v>
      </c>
      <c r="AA94" s="11">
        <f t="shared" si="78"/>
        <v>1</v>
      </c>
      <c r="AB94" s="11">
        <f t="shared" si="79"/>
        <v>9.9999999999999986E-9</v>
      </c>
      <c r="AC94" s="11">
        <f t="shared" si="80"/>
        <v>1E-8</v>
      </c>
      <c r="AD94" s="12">
        <f t="shared" si="81"/>
        <v>1E-8</v>
      </c>
      <c r="AF94" s="3">
        <f t="shared" si="82"/>
        <v>-1E-4</v>
      </c>
      <c r="AG94" s="11">
        <f t="shared" si="83"/>
        <v>-1</v>
      </c>
      <c r="AH94" s="11">
        <f t="shared" si="84"/>
        <v>-9.9999999999999986E-9</v>
      </c>
      <c r="AI94" s="11">
        <f t="shared" si="85"/>
        <v>-1E-8</v>
      </c>
      <c r="AJ94" s="12">
        <f t="shared" si="86"/>
        <v>-1E-8</v>
      </c>
    </row>
    <row r="95" spans="2:36">
      <c r="B95" s="35">
        <f>'input data'!B99</f>
        <v>0</v>
      </c>
      <c r="C95" s="3">
        <f>'input data'!C99</f>
        <v>0</v>
      </c>
      <c r="D95" s="3">
        <f>'input data'!D99</f>
        <v>0</v>
      </c>
      <c r="E95" s="3">
        <f t="shared" si="65"/>
        <v>1E-4</v>
      </c>
      <c r="F95" s="3">
        <f>'input data'!E99</f>
        <v>0</v>
      </c>
      <c r="G95" s="3">
        <f>'input data'!F99</f>
        <v>0</v>
      </c>
      <c r="H95" s="3">
        <f t="shared" si="66"/>
        <v>1E-4</v>
      </c>
      <c r="I95" s="11">
        <f t="shared" si="67"/>
        <v>1</v>
      </c>
      <c r="J95" s="11">
        <f t="shared" si="68"/>
        <v>9.9999999999999986E-9</v>
      </c>
      <c r="K95" s="11">
        <f t="shared" si="69"/>
        <v>1E-8</v>
      </c>
      <c r="L95" s="12">
        <f t="shared" si="70"/>
        <v>1E-8</v>
      </c>
      <c r="N95" s="3">
        <f t="shared" si="71"/>
        <v>-1E-4</v>
      </c>
      <c r="O95" s="11">
        <f t="shared" si="72"/>
        <v>-1</v>
      </c>
      <c r="P95" s="11">
        <f t="shared" si="73"/>
        <v>-9.9999999999999986E-9</v>
      </c>
      <c r="Q95" s="11">
        <f t="shared" si="74"/>
        <v>-1E-8</v>
      </c>
      <c r="R95" s="12">
        <f t="shared" si="75"/>
        <v>-1E-8</v>
      </c>
      <c r="T95" s="1">
        <f>'input data'!H99</f>
        <v>0</v>
      </c>
      <c r="U95" s="3">
        <f>'input data'!I99</f>
        <v>0</v>
      </c>
      <c r="V95" s="3">
        <f>'input data'!J99</f>
        <v>0</v>
      </c>
      <c r="W95" s="3">
        <f t="shared" si="76"/>
        <v>1E-4</v>
      </c>
      <c r="X95" s="34">
        <f>'input data'!K99</f>
        <v>0</v>
      </c>
      <c r="Y95" s="34">
        <f>'input data'!L99</f>
        <v>0</v>
      </c>
      <c r="Z95" s="3">
        <f t="shared" si="77"/>
        <v>1E-4</v>
      </c>
      <c r="AA95" s="11">
        <f t="shared" si="78"/>
        <v>1</v>
      </c>
      <c r="AB95" s="11">
        <f t="shared" si="79"/>
        <v>9.9999999999999986E-9</v>
      </c>
      <c r="AC95" s="11">
        <f t="shared" si="80"/>
        <v>1E-8</v>
      </c>
      <c r="AD95" s="12">
        <f t="shared" si="81"/>
        <v>1E-8</v>
      </c>
      <c r="AF95" s="3">
        <f t="shared" si="82"/>
        <v>-1E-4</v>
      </c>
      <c r="AG95" s="11">
        <f t="shared" si="83"/>
        <v>-1</v>
      </c>
      <c r="AH95" s="11">
        <f t="shared" si="84"/>
        <v>-9.9999999999999986E-9</v>
      </c>
      <c r="AI95" s="11">
        <f t="shared" si="85"/>
        <v>-1E-8</v>
      </c>
      <c r="AJ95" s="12">
        <f t="shared" si="86"/>
        <v>-1E-8</v>
      </c>
    </row>
    <row r="96" spans="2:36">
      <c r="B96" s="35">
        <f>'input data'!B100</f>
        <v>0</v>
      </c>
      <c r="C96" s="3">
        <f>'input data'!C100</f>
        <v>0</v>
      </c>
      <c r="D96" s="3">
        <f>'input data'!D100</f>
        <v>0</v>
      </c>
      <c r="E96" s="3">
        <f t="shared" si="65"/>
        <v>1E-4</v>
      </c>
      <c r="F96" s="3">
        <f>'input data'!E100</f>
        <v>0</v>
      </c>
      <c r="G96" s="3">
        <f>'input data'!F100</f>
        <v>0</v>
      </c>
      <c r="H96" s="3">
        <f t="shared" si="66"/>
        <v>1E-4</v>
      </c>
      <c r="I96" s="11">
        <f t="shared" si="67"/>
        <v>1</v>
      </c>
      <c r="J96" s="11">
        <f t="shared" si="68"/>
        <v>9.9999999999999986E-9</v>
      </c>
      <c r="K96" s="11">
        <f t="shared" si="69"/>
        <v>1E-8</v>
      </c>
      <c r="L96" s="12">
        <f t="shared" si="70"/>
        <v>1E-8</v>
      </c>
      <c r="N96" s="3">
        <f t="shared" si="71"/>
        <v>-1E-4</v>
      </c>
      <c r="O96" s="11">
        <f t="shared" si="72"/>
        <v>-1</v>
      </c>
      <c r="P96" s="11">
        <f t="shared" si="73"/>
        <v>-9.9999999999999986E-9</v>
      </c>
      <c r="Q96" s="11">
        <f t="shared" si="74"/>
        <v>-1E-8</v>
      </c>
      <c r="R96" s="12">
        <f t="shared" si="75"/>
        <v>-1E-8</v>
      </c>
      <c r="T96" s="1">
        <f>'input data'!H100</f>
        <v>0</v>
      </c>
      <c r="U96" s="3">
        <f>'input data'!I100</f>
        <v>0</v>
      </c>
      <c r="V96" s="3">
        <f>'input data'!J100</f>
        <v>0</v>
      </c>
      <c r="W96" s="3">
        <f t="shared" si="76"/>
        <v>1E-4</v>
      </c>
      <c r="X96" s="34">
        <f>'input data'!K100</f>
        <v>0</v>
      </c>
      <c r="Y96" s="34">
        <f>'input data'!L100</f>
        <v>0</v>
      </c>
      <c r="Z96" s="3">
        <f t="shared" si="77"/>
        <v>1E-4</v>
      </c>
      <c r="AA96" s="11">
        <f t="shared" si="78"/>
        <v>1</v>
      </c>
      <c r="AB96" s="11">
        <f t="shared" si="79"/>
        <v>9.9999999999999986E-9</v>
      </c>
      <c r="AC96" s="11">
        <f t="shared" si="80"/>
        <v>1E-8</v>
      </c>
      <c r="AD96" s="12">
        <f t="shared" si="81"/>
        <v>1E-8</v>
      </c>
      <c r="AF96" s="3">
        <f t="shared" si="82"/>
        <v>-1E-4</v>
      </c>
      <c r="AG96" s="11">
        <f t="shared" si="83"/>
        <v>-1</v>
      </c>
      <c r="AH96" s="11">
        <f t="shared" si="84"/>
        <v>-9.9999999999999986E-9</v>
      </c>
      <c r="AI96" s="11">
        <f t="shared" si="85"/>
        <v>-1E-8</v>
      </c>
      <c r="AJ96" s="12">
        <f t="shared" si="86"/>
        <v>-1E-8</v>
      </c>
    </row>
    <row r="97" spans="2:36">
      <c r="B97" s="35">
        <f>'input data'!B101</f>
        <v>0</v>
      </c>
      <c r="C97" s="3">
        <f>'input data'!C101</f>
        <v>0</v>
      </c>
      <c r="D97" s="3">
        <f>'input data'!D101</f>
        <v>0</v>
      </c>
      <c r="E97" s="3">
        <f t="shared" si="65"/>
        <v>1E-4</v>
      </c>
      <c r="F97" s="3">
        <f>'input data'!E101</f>
        <v>0</v>
      </c>
      <c r="G97" s="3">
        <f>'input data'!F101</f>
        <v>0</v>
      </c>
      <c r="H97" s="3">
        <f t="shared" si="66"/>
        <v>1E-4</v>
      </c>
      <c r="I97" s="11">
        <f t="shared" si="67"/>
        <v>1</v>
      </c>
      <c r="J97" s="11">
        <f t="shared" si="68"/>
        <v>9.9999999999999986E-9</v>
      </c>
      <c r="K97" s="11">
        <f t="shared" si="69"/>
        <v>1E-8</v>
      </c>
      <c r="L97" s="12">
        <f t="shared" si="70"/>
        <v>1E-8</v>
      </c>
      <c r="N97" s="3">
        <f t="shared" si="71"/>
        <v>-1E-4</v>
      </c>
      <c r="O97" s="11">
        <f t="shared" si="72"/>
        <v>-1</v>
      </c>
      <c r="P97" s="11">
        <f t="shared" si="73"/>
        <v>-9.9999999999999986E-9</v>
      </c>
      <c r="Q97" s="11">
        <f t="shared" si="74"/>
        <v>-1E-8</v>
      </c>
      <c r="R97" s="12">
        <f t="shared" si="75"/>
        <v>-1E-8</v>
      </c>
      <c r="T97" s="1">
        <f>'input data'!H101</f>
        <v>0</v>
      </c>
      <c r="U97" s="3">
        <f>'input data'!I101</f>
        <v>0</v>
      </c>
      <c r="V97" s="3">
        <f>'input data'!J101</f>
        <v>0</v>
      </c>
      <c r="W97" s="3">
        <f t="shared" si="76"/>
        <v>1E-4</v>
      </c>
      <c r="X97" s="34">
        <f>'input data'!K101</f>
        <v>0</v>
      </c>
      <c r="Y97" s="34">
        <f>'input data'!L101</f>
        <v>0</v>
      </c>
      <c r="Z97" s="3">
        <f t="shared" si="77"/>
        <v>1E-4</v>
      </c>
      <c r="AA97" s="11">
        <f t="shared" si="78"/>
        <v>1</v>
      </c>
      <c r="AB97" s="11">
        <f t="shared" si="79"/>
        <v>9.9999999999999986E-9</v>
      </c>
      <c r="AC97" s="11">
        <f t="shared" si="80"/>
        <v>1E-8</v>
      </c>
      <c r="AD97" s="12">
        <f t="shared" si="81"/>
        <v>1E-8</v>
      </c>
      <c r="AF97" s="3">
        <f t="shared" si="82"/>
        <v>-1E-4</v>
      </c>
      <c r="AG97" s="11">
        <f t="shared" si="83"/>
        <v>-1</v>
      </c>
      <c r="AH97" s="11">
        <f t="shared" si="84"/>
        <v>-9.9999999999999986E-9</v>
      </c>
      <c r="AI97" s="11">
        <f t="shared" si="85"/>
        <v>-1E-8</v>
      </c>
      <c r="AJ97" s="12">
        <f t="shared" si="86"/>
        <v>-1E-8</v>
      </c>
    </row>
    <row r="98" spans="2:36">
      <c r="B98" s="35">
        <f>'input data'!B102</f>
        <v>0</v>
      </c>
      <c r="C98" s="3">
        <f>'input data'!C102</f>
        <v>0</v>
      </c>
      <c r="D98" s="3">
        <f>'input data'!D102</f>
        <v>0</v>
      </c>
      <c r="E98" s="3">
        <f t="shared" si="65"/>
        <v>1E-4</v>
      </c>
      <c r="F98" s="3">
        <f>'input data'!E102</f>
        <v>0</v>
      </c>
      <c r="G98" s="3">
        <f>'input data'!F102</f>
        <v>0</v>
      </c>
      <c r="H98" s="3">
        <f t="shared" si="66"/>
        <v>1E-4</v>
      </c>
      <c r="I98" s="11">
        <f t="shared" si="67"/>
        <v>1</v>
      </c>
      <c r="J98" s="11">
        <f t="shared" si="68"/>
        <v>9.9999999999999986E-9</v>
      </c>
      <c r="K98" s="11">
        <f t="shared" si="69"/>
        <v>1E-8</v>
      </c>
      <c r="L98" s="12">
        <f t="shared" si="70"/>
        <v>1E-8</v>
      </c>
      <c r="N98" s="3">
        <f t="shared" si="71"/>
        <v>-1E-4</v>
      </c>
      <c r="O98" s="11">
        <f t="shared" si="72"/>
        <v>-1</v>
      </c>
      <c r="P98" s="11">
        <f t="shared" si="73"/>
        <v>-9.9999999999999986E-9</v>
      </c>
      <c r="Q98" s="11">
        <f t="shared" si="74"/>
        <v>-1E-8</v>
      </c>
      <c r="R98" s="12">
        <f t="shared" si="75"/>
        <v>-1E-8</v>
      </c>
      <c r="T98" s="1">
        <f>'input data'!H102</f>
        <v>0</v>
      </c>
      <c r="U98" s="3">
        <f>'input data'!I102</f>
        <v>0</v>
      </c>
      <c r="V98" s="3">
        <f>'input data'!J102</f>
        <v>0</v>
      </c>
      <c r="W98" s="3">
        <f t="shared" si="76"/>
        <v>1E-4</v>
      </c>
      <c r="X98" s="34">
        <f>'input data'!K102</f>
        <v>0</v>
      </c>
      <c r="Y98" s="34">
        <f>'input data'!L102</f>
        <v>0</v>
      </c>
      <c r="Z98" s="3">
        <f t="shared" si="77"/>
        <v>1E-4</v>
      </c>
      <c r="AA98" s="11">
        <f t="shared" si="78"/>
        <v>1</v>
      </c>
      <c r="AB98" s="11">
        <f t="shared" si="79"/>
        <v>9.9999999999999986E-9</v>
      </c>
      <c r="AC98" s="11">
        <f t="shared" si="80"/>
        <v>1E-8</v>
      </c>
      <c r="AD98" s="12">
        <f t="shared" si="81"/>
        <v>1E-8</v>
      </c>
      <c r="AF98" s="3">
        <f t="shared" si="82"/>
        <v>-1E-4</v>
      </c>
      <c r="AG98" s="11">
        <f t="shared" si="83"/>
        <v>-1</v>
      </c>
      <c r="AH98" s="11">
        <f t="shared" si="84"/>
        <v>-9.9999999999999986E-9</v>
      </c>
      <c r="AI98" s="11">
        <f t="shared" si="85"/>
        <v>-1E-8</v>
      </c>
      <c r="AJ98" s="12">
        <f t="shared" si="86"/>
        <v>-1E-8</v>
      </c>
    </row>
    <row r="99" spans="2:36">
      <c r="B99" s="35">
        <f>'input data'!B103</f>
        <v>0</v>
      </c>
      <c r="C99" s="3">
        <f>'input data'!C103</f>
        <v>0</v>
      </c>
      <c r="D99" s="3">
        <f>'input data'!D103</f>
        <v>0</v>
      </c>
      <c r="E99" s="3">
        <f t="shared" si="65"/>
        <v>1E-4</v>
      </c>
      <c r="F99" s="3">
        <f>'input data'!E103</f>
        <v>0</v>
      </c>
      <c r="G99" s="3">
        <f>'input data'!F103</f>
        <v>0</v>
      </c>
      <c r="H99" s="3">
        <f t="shared" si="66"/>
        <v>1E-4</v>
      </c>
      <c r="I99" s="11">
        <f t="shared" si="67"/>
        <v>1</v>
      </c>
      <c r="J99" s="11">
        <f t="shared" si="68"/>
        <v>9.9999999999999986E-9</v>
      </c>
      <c r="K99" s="11">
        <f t="shared" si="69"/>
        <v>1E-8</v>
      </c>
      <c r="L99" s="12">
        <f t="shared" si="70"/>
        <v>1E-8</v>
      </c>
      <c r="N99" s="3">
        <f t="shared" si="71"/>
        <v>-1E-4</v>
      </c>
      <c r="O99" s="11">
        <f t="shared" si="72"/>
        <v>-1</v>
      </c>
      <c r="P99" s="11">
        <f t="shared" si="73"/>
        <v>-9.9999999999999986E-9</v>
      </c>
      <c r="Q99" s="11">
        <f t="shared" si="74"/>
        <v>-1E-8</v>
      </c>
      <c r="R99" s="12">
        <f t="shared" si="75"/>
        <v>-1E-8</v>
      </c>
      <c r="T99" s="1">
        <f>'input data'!H103</f>
        <v>0</v>
      </c>
      <c r="U99" s="3">
        <f>'input data'!I103</f>
        <v>0</v>
      </c>
      <c r="V99" s="3">
        <f>'input data'!J103</f>
        <v>0</v>
      </c>
      <c r="W99" s="3">
        <f t="shared" si="76"/>
        <v>1E-4</v>
      </c>
      <c r="X99" s="34">
        <f>'input data'!K103</f>
        <v>0</v>
      </c>
      <c r="Y99" s="34">
        <f>'input data'!L103</f>
        <v>0</v>
      </c>
      <c r="Z99" s="3">
        <f t="shared" si="77"/>
        <v>1E-4</v>
      </c>
      <c r="AA99" s="11">
        <f t="shared" si="78"/>
        <v>1</v>
      </c>
      <c r="AB99" s="11">
        <f t="shared" si="79"/>
        <v>9.9999999999999986E-9</v>
      </c>
      <c r="AC99" s="11">
        <f t="shared" si="80"/>
        <v>1E-8</v>
      </c>
      <c r="AD99" s="12">
        <f t="shared" si="81"/>
        <v>1E-8</v>
      </c>
      <c r="AF99" s="3">
        <f t="shared" si="82"/>
        <v>-1E-4</v>
      </c>
      <c r="AG99" s="11">
        <f t="shared" si="83"/>
        <v>-1</v>
      </c>
      <c r="AH99" s="11">
        <f t="shared" si="84"/>
        <v>-9.9999999999999986E-9</v>
      </c>
      <c r="AI99" s="11">
        <f t="shared" si="85"/>
        <v>-1E-8</v>
      </c>
      <c r="AJ99" s="12">
        <f t="shared" si="86"/>
        <v>-1E-8</v>
      </c>
    </row>
    <row r="100" spans="2:36">
      <c r="B100" s="35">
        <f>'input data'!B104</f>
        <v>0</v>
      </c>
      <c r="C100" s="3">
        <f>'input data'!C104</f>
        <v>0</v>
      </c>
      <c r="D100" s="3">
        <f>'input data'!D104</f>
        <v>0</v>
      </c>
      <c r="E100" s="3">
        <f t="shared" si="65"/>
        <v>1E-4</v>
      </c>
      <c r="F100" s="3">
        <f>'input data'!E104</f>
        <v>0</v>
      </c>
      <c r="G100" s="3">
        <f>'input data'!F104</f>
        <v>0</v>
      </c>
      <c r="H100" s="3">
        <f t="shared" si="66"/>
        <v>1E-4</v>
      </c>
      <c r="I100" s="11">
        <f t="shared" si="67"/>
        <v>1</v>
      </c>
      <c r="J100" s="11">
        <f t="shared" si="68"/>
        <v>9.9999999999999986E-9</v>
      </c>
      <c r="K100" s="11">
        <f t="shared" si="69"/>
        <v>1E-8</v>
      </c>
      <c r="L100" s="12">
        <f t="shared" si="70"/>
        <v>1E-8</v>
      </c>
      <c r="N100" s="3">
        <f t="shared" si="71"/>
        <v>-1E-4</v>
      </c>
      <c r="O100" s="11">
        <f t="shared" si="72"/>
        <v>-1</v>
      </c>
      <c r="P100" s="11">
        <f t="shared" si="73"/>
        <v>-9.9999999999999986E-9</v>
      </c>
      <c r="Q100" s="11">
        <f t="shared" si="74"/>
        <v>-1E-8</v>
      </c>
      <c r="R100" s="12">
        <f t="shared" si="75"/>
        <v>-1E-8</v>
      </c>
      <c r="T100" s="1">
        <f>'input data'!H104</f>
        <v>0</v>
      </c>
      <c r="U100" s="3">
        <f>'input data'!I104</f>
        <v>0</v>
      </c>
      <c r="V100" s="3">
        <f>'input data'!J104</f>
        <v>0</v>
      </c>
      <c r="W100" s="3">
        <f t="shared" si="76"/>
        <v>1E-4</v>
      </c>
      <c r="X100" s="34">
        <f>'input data'!K104</f>
        <v>0</v>
      </c>
      <c r="Y100" s="34">
        <f>'input data'!L104</f>
        <v>0</v>
      </c>
      <c r="Z100" s="3">
        <f t="shared" si="77"/>
        <v>1E-4</v>
      </c>
      <c r="AA100" s="11">
        <f t="shared" si="78"/>
        <v>1</v>
      </c>
      <c r="AB100" s="11">
        <f t="shared" si="79"/>
        <v>9.9999999999999986E-9</v>
      </c>
      <c r="AC100" s="11">
        <f t="shared" si="80"/>
        <v>1E-8</v>
      </c>
      <c r="AD100" s="12">
        <f t="shared" si="81"/>
        <v>1E-8</v>
      </c>
      <c r="AF100" s="3">
        <f t="shared" si="82"/>
        <v>-1E-4</v>
      </c>
      <c r="AG100" s="11">
        <f t="shared" si="83"/>
        <v>-1</v>
      </c>
      <c r="AH100" s="11">
        <f t="shared" si="84"/>
        <v>-9.9999999999999986E-9</v>
      </c>
      <c r="AI100" s="11">
        <f t="shared" si="85"/>
        <v>-1E-8</v>
      </c>
      <c r="AJ100" s="12">
        <f t="shared" si="86"/>
        <v>-1E-8</v>
      </c>
    </row>
    <row r="101" spans="2:36">
      <c r="B101" s="35">
        <f>'input data'!B105</f>
        <v>0</v>
      </c>
      <c r="C101" s="3">
        <f>'input data'!C105</f>
        <v>0</v>
      </c>
      <c r="D101" s="3">
        <f>'input data'!D105</f>
        <v>0</v>
      </c>
      <c r="E101" s="3">
        <f t="shared" si="65"/>
        <v>1E-4</v>
      </c>
      <c r="F101" s="3">
        <f>'input data'!E105</f>
        <v>0</v>
      </c>
      <c r="G101" s="3">
        <f>'input data'!F105</f>
        <v>0</v>
      </c>
      <c r="H101" s="3">
        <f t="shared" si="66"/>
        <v>1E-4</v>
      </c>
      <c r="I101" s="11">
        <f t="shared" si="67"/>
        <v>1</v>
      </c>
      <c r="J101" s="11">
        <f t="shared" si="68"/>
        <v>9.9999999999999986E-9</v>
      </c>
      <c r="K101" s="11">
        <f t="shared" si="69"/>
        <v>1E-8</v>
      </c>
      <c r="L101" s="12">
        <f t="shared" si="70"/>
        <v>1E-8</v>
      </c>
      <c r="N101" s="3">
        <f t="shared" si="71"/>
        <v>-1E-4</v>
      </c>
      <c r="O101" s="11">
        <f t="shared" si="72"/>
        <v>-1</v>
      </c>
      <c r="P101" s="11">
        <f t="shared" si="73"/>
        <v>-9.9999999999999986E-9</v>
      </c>
      <c r="Q101" s="11">
        <f t="shared" si="74"/>
        <v>-1E-8</v>
      </c>
      <c r="R101" s="12">
        <f t="shared" si="75"/>
        <v>-1E-8</v>
      </c>
      <c r="T101" s="1">
        <f>'input data'!H105</f>
        <v>0</v>
      </c>
      <c r="U101" s="3">
        <f>'input data'!I105</f>
        <v>0</v>
      </c>
      <c r="V101" s="3">
        <f>'input data'!J105</f>
        <v>0</v>
      </c>
      <c r="W101" s="3">
        <f t="shared" si="76"/>
        <v>1E-4</v>
      </c>
      <c r="X101" s="34">
        <f>'input data'!K105</f>
        <v>0</v>
      </c>
      <c r="Y101" s="34">
        <f>'input data'!L105</f>
        <v>0</v>
      </c>
      <c r="Z101" s="3">
        <f t="shared" si="77"/>
        <v>1E-4</v>
      </c>
      <c r="AA101" s="11">
        <f t="shared" si="78"/>
        <v>1</v>
      </c>
      <c r="AB101" s="11">
        <f t="shared" si="79"/>
        <v>9.9999999999999986E-9</v>
      </c>
      <c r="AC101" s="11">
        <f t="shared" si="80"/>
        <v>1E-8</v>
      </c>
      <c r="AD101" s="12">
        <f t="shared" si="81"/>
        <v>1E-8</v>
      </c>
      <c r="AF101" s="3">
        <f t="shared" si="82"/>
        <v>-1E-4</v>
      </c>
      <c r="AG101" s="11">
        <f t="shared" si="83"/>
        <v>-1</v>
      </c>
      <c r="AH101" s="11">
        <f t="shared" si="84"/>
        <v>-9.9999999999999986E-9</v>
      </c>
      <c r="AI101" s="11">
        <f t="shared" si="85"/>
        <v>-1E-8</v>
      </c>
      <c r="AJ101" s="12">
        <f t="shared" si="86"/>
        <v>-1E-8</v>
      </c>
    </row>
    <row r="102" spans="2:36">
      <c r="B102" s="35">
        <f>'input data'!B106</f>
        <v>0</v>
      </c>
      <c r="C102" s="3">
        <f>'input data'!C106</f>
        <v>0</v>
      </c>
      <c r="D102" s="3">
        <f>'input data'!D106</f>
        <v>0</v>
      </c>
      <c r="E102" s="3">
        <f t="shared" si="65"/>
        <v>1E-4</v>
      </c>
      <c r="F102" s="3">
        <f>'input data'!E106</f>
        <v>0</v>
      </c>
      <c r="G102" s="3">
        <f>'input data'!F106</f>
        <v>0</v>
      </c>
      <c r="H102" s="3">
        <f t="shared" si="66"/>
        <v>1E-4</v>
      </c>
      <c r="I102" s="11">
        <f t="shared" si="67"/>
        <v>1</v>
      </c>
      <c r="J102" s="11">
        <f t="shared" si="68"/>
        <v>9.9999999999999986E-9</v>
      </c>
      <c r="K102" s="11">
        <f t="shared" si="69"/>
        <v>1E-8</v>
      </c>
      <c r="L102" s="12">
        <f t="shared" si="70"/>
        <v>1E-8</v>
      </c>
      <c r="N102" s="3">
        <f t="shared" si="71"/>
        <v>-1E-4</v>
      </c>
      <c r="O102" s="11">
        <f t="shared" si="72"/>
        <v>-1</v>
      </c>
      <c r="P102" s="11">
        <f t="shared" si="73"/>
        <v>-9.9999999999999986E-9</v>
      </c>
      <c r="Q102" s="11">
        <f t="shared" si="74"/>
        <v>-1E-8</v>
      </c>
      <c r="R102" s="12">
        <f t="shared" si="75"/>
        <v>-1E-8</v>
      </c>
      <c r="T102" s="1">
        <f>'input data'!H106</f>
        <v>0</v>
      </c>
      <c r="U102" s="3">
        <f>'input data'!I106</f>
        <v>0</v>
      </c>
      <c r="V102" s="3">
        <f>'input data'!J106</f>
        <v>0</v>
      </c>
      <c r="W102" s="3">
        <f t="shared" si="76"/>
        <v>1E-4</v>
      </c>
      <c r="X102" s="34">
        <f>'input data'!K106</f>
        <v>0</v>
      </c>
      <c r="Y102" s="34">
        <f>'input data'!L106</f>
        <v>0</v>
      </c>
      <c r="Z102" s="3">
        <f t="shared" si="77"/>
        <v>1E-4</v>
      </c>
      <c r="AA102" s="11">
        <f t="shared" si="78"/>
        <v>1</v>
      </c>
      <c r="AB102" s="11">
        <f t="shared" si="79"/>
        <v>9.9999999999999986E-9</v>
      </c>
      <c r="AC102" s="11">
        <f t="shared" si="80"/>
        <v>1E-8</v>
      </c>
      <c r="AD102" s="12">
        <f t="shared" si="81"/>
        <v>1E-8</v>
      </c>
      <c r="AF102" s="3">
        <f t="shared" si="82"/>
        <v>-1E-4</v>
      </c>
      <c r="AG102" s="11">
        <f t="shared" si="83"/>
        <v>-1</v>
      </c>
      <c r="AH102" s="11">
        <f t="shared" si="84"/>
        <v>-9.9999999999999986E-9</v>
      </c>
      <c r="AI102" s="11">
        <f t="shared" si="85"/>
        <v>-1E-8</v>
      </c>
      <c r="AJ102" s="12">
        <f t="shared" si="86"/>
        <v>-1E-8</v>
      </c>
    </row>
    <row r="103" spans="2:36">
      <c r="B103" s="35">
        <f>'input data'!B107</f>
        <v>0</v>
      </c>
      <c r="C103" s="3">
        <f>'input data'!C107</f>
        <v>0</v>
      </c>
      <c r="D103" s="3">
        <f>'input data'!D107</f>
        <v>0</v>
      </c>
      <c r="E103" s="3">
        <f t="shared" si="65"/>
        <v>1E-4</v>
      </c>
      <c r="F103" s="3">
        <f>'input data'!E107</f>
        <v>0</v>
      </c>
      <c r="G103" s="3">
        <f>'input data'!F107</f>
        <v>0</v>
      </c>
      <c r="H103" s="3">
        <f t="shared" si="66"/>
        <v>1E-4</v>
      </c>
      <c r="I103" s="11">
        <f t="shared" si="67"/>
        <v>1</v>
      </c>
      <c r="J103" s="11">
        <f t="shared" si="68"/>
        <v>9.9999999999999986E-9</v>
      </c>
      <c r="K103" s="11">
        <f t="shared" si="69"/>
        <v>1E-8</v>
      </c>
      <c r="L103" s="12">
        <f t="shared" si="70"/>
        <v>1E-8</v>
      </c>
      <c r="N103" s="3">
        <f t="shared" si="71"/>
        <v>-1E-4</v>
      </c>
      <c r="O103" s="11">
        <f t="shared" si="72"/>
        <v>-1</v>
      </c>
      <c r="P103" s="11">
        <f t="shared" si="73"/>
        <v>-9.9999999999999986E-9</v>
      </c>
      <c r="Q103" s="11">
        <f t="shared" si="74"/>
        <v>-1E-8</v>
      </c>
      <c r="R103" s="12">
        <f t="shared" si="75"/>
        <v>-1E-8</v>
      </c>
      <c r="T103" s="1">
        <f>'input data'!H107</f>
        <v>0</v>
      </c>
      <c r="U103" s="3">
        <f>'input data'!I107</f>
        <v>0</v>
      </c>
      <c r="V103" s="3">
        <f>'input data'!J107</f>
        <v>0</v>
      </c>
      <c r="W103" s="3">
        <f t="shared" si="76"/>
        <v>1E-4</v>
      </c>
      <c r="X103" s="34">
        <f>'input data'!K107</f>
        <v>0</v>
      </c>
      <c r="Y103" s="34">
        <f>'input data'!L107</f>
        <v>0</v>
      </c>
      <c r="Z103" s="3">
        <f t="shared" si="77"/>
        <v>1E-4</v>
      </c>
      <c r="AA103" s="11">
        <f t="shared" si="78"/>
        <v>1</v>
      </c>
      <c r="AB103" s="11">
        <f t="shared" si="79"/>
        <v>9.9999999999999986E-9</v>
      </c>
      <c r="AC103" s="11">
        <f t="shared" si="80"/>
        <v>1E-8</v>
      </c>
      <c r="AD103" s="12">
        <f t="shared" si="81"/>
        <v>1E-8</v>
      </c>
      <c r="AF103" s="3">
        <f t="shared" si="82"/>
        <v>-1E-4</v>
      </c>
      <c r="AG103" s="11">
        <f t="shared" si="83"/>
        <v>-1</v>
      </c>
      <c r="AH103" s="11">
        <f t="shared" si="84"/>
        <v>-9.9999999999999986E-9</v>
      </c>
      <c r="AI103" s="11">
        <f t="shared" si="85"/>
        <v>-1E-8</v>
      </c>
      <c r="AJ103" s="12">
        <f t="shared" si="86"/>
        <v>-1E-8</v>
      </c>
    </row>
    <row r="104" spans="2:36">
      <c r="B104" s="35">
        <f>'input data'!B108</f>
        <v>0</v>
      </c>
      <c r="C104" s="3">
        <f>'input data'!C108</f>
        <v>0</v>
      </c>
      <c r="D104" s="3">
        <f>'input data'!D108</f>
        <v>0</v>
      </c>
      <c r="E104" s="3">
        <f t="shared" si="65"/>
        <v>1E-4</v>
      </c>
      <c r="F104" s="3">
        <f>'input data'!E108</f>
        <v>0</v>
      </c>
      <c r="G104" s="3">
        <f>'input data'!F108</f>
        <v>0</v>
      </c>
      <c r="H104" s="3">
        <f t="shared" si="66"/>
        <v>1E-4</v>
      </c>
      <c r="I104" s="11">
        <f t="shared" si="67"/>
        <v>1</v>
      </c>
      <c r="J104" s="11">
        <f t="shared" si="68"/>
        <v>9.9999999999999986E-9</v>
      </c>
      <c r="K104" s="11">
        <f t="shared" si="69"/>
        <v>1E-8</v>
      </c>
      <c r="L104" s="12">
        <f t="shared" si="70"/>
        <v>1E-8</v>
      </c>
      <c r="N104" s="3">
        <f t="shared" si="71"/>
        <v>-1E-4</v>
      </c>
      <c r="O104" s="11">
        <f t="shared" si="72"/>
        <v>-1</v>
      </c>
      <c r="P104" s="11">
        <f t="shared" si="73"/>
        <v>-9.9999999999999986E-9</v>
      </c>
      <c r="Q104" s="11">
        <f t="shared" si="74"/>
        <v>-1E-8</v>
      </c>
      <c r="R104" s="12">
        <f t="shared" si="75"/>
        <v>-1E-8</v>
      </c>
      <c r="T104" s="1">
        <f>'input data'!H108</f>
        <v>0</v>
      </c>
      <c r="U104" s="3">
        <f>'input data'!I108</f>
        <v>0</v>
      </c>
      <c r="V104" s="3">
        <f>'input data'!J108</f>
        <v>0</v>
      </c>
      <c r="W104" s="3">
        <f t="shared" si="76"/>
        <v>1E-4</v>
      </c>
      <c r="X104" s="34">
        <f>'input data'!K108</f>
        <v>0</v>
      </c>
      <c r="Y104" s="34">
        <f>'input data'!L108</f>
        <v>0</v>
      </c>
      <c r="Z104" s="3">
        <f t="shared" si="77"/>
        <v>1E-4</v>
      </c>
      <c r="AA104" s="11">
        <f t="shared" si="78"/>
        <v>1</v>
      </c>
      <c r="AB104" s="11">
        <f t="shared" si="79"/>
        <v>9.9999999999999986E-9</v>
      </c>
      <c r="AC104" s="11">
        <f t="shared" si="80"/>
        <v>1E-8</v>
      </c>
      <c r="AD104" s="12">
        <f t="shared" si="81"/>
        <v>1E-8</v>
      </c>
      <c r="AF104" s="3">
        <f t="shared" si="82"/>
        <v>-1E-4</v>
      </c>
      <c r="AG104" s="11">
        <f t="shared" si="83"/>
        <v>-1</v>
      </c>
      <c r="AH104" s="11">
        <f t="shared" si="84"/>
        <v>-9.9999999999999986E-9</v>
      </c>
      <c r="AI104" s="11">
        <f t="shared" si="85"/>
        <v>-1E-8</v>
      </c>
      <c r="AJ104" s="12">
        <f t="shared" si="86"/>
        <v>-1E-8</v>
      </c>
    </row>
    <row r="105" spans="2:36">
      <c r="B105" s="35">
        <f>'input data'!B109</f>
        <v>0</v>
      </c>
      <c r="C105" s="3">
        <f>'input data'!C109</f>
        <v>0</v>
      </c>
      <c r="D105" s="3">
        <f>'input data'!D109</f>
        <v>0</v>
      </c>
      <c r="E105" s="3">
        <f t="shared" si="65"/>
        <v>1E-4</v>
      </c>
      <c r="F105" s="3">
        <f>'input data'!E109</f>
        <v>0</v>
      </c>
      <c r="G105" s="3">
        <f>'input data'!F109</f>
        <v>0</v>
      </c>
      <c r="H105" s="3">
        <f t="shared" si="66"/>
        <v>1E-4</v>
      </c>
      <c r="I105" s="11">
        <f t="shared" si="67"/>
        <v>1</v>
      </c>
      <c r="J105" s="11">
        <f t="shared" si="68"/>
        <v>9.9999999999999986E-9</v>
      </c>
      <c r="K105" s="11">
        <f t="shared" si="69"/>
        <v>1E-8</v>
      </c>
      <c r="L105" s="12">
        <f t="shared" si="70"/>
        <v>1E-8</v>
      </c>
      <c r="N105" s="3">
        <f t="shared" si="71"/>
        <v>-1E-4</v>
      </c>
      <c r="O105" s="11">
        <f t="shared" si="72"/>
        <v>-1</v>
      </c>
      <c r="P105" s="11">
        <f t="shared" si="73"/>
        <v>-9.9999999999999986E-9</v>
      </c>
      <c r="Q105" s="11">
        <f t="shared" si="74"/>
        <v>-1E-8</v>
      </c>
      <c r="R105" s="12">
        <f t="shared" si="75"/>
        <v>-1E-8</v>
      </c>
      <c r="T105" s="1">
        <f>'input data'!H109</f>
        <v>0</v>
      </c>
      <c r="U105" s="3">
        <f>'input data'!I109</f>
        <v>0</v>
      </c>
      <c r="V105" s="3">
        <f>'input data'!J109</f>
        <v>0</v>
      </c>
      <c r="W105" s="3">
        <f t="shared" si="76"/>
        <v>1E-4</v>
      </c>
      <c r="X105" s="34">
        <f>'input data'!K109</f>
        <v>0</v>
      </c>
      <c r="Y105" s="34">
        <f>'input data'!L109</f>
        <v>0</v>
      </c>
      <c r="Z105" s="3">
        <f t="shared" si="77"/>
        <v>1E-4</v>
      </c>
      <c r="AA105" s="11">
        <f t="shared" si="78"/>
        <v>1</v>
      </c>
      <c r="AB105" s="11">
        <f t="shared" si="79"/>
        <v>9.9999999999999986E-9</v>
      </c>
      <c r="AC105" s="11">
        <f t="shared" si="80"/>
        <v>1E-8</v>
      </c>
      <c r="AD105" s="12">
        <f t="shared" si="81"/>
        <v>1E-8</v>
      </c>
      <c r="AF105" s="3">
        <f t="shared" si="82"/>
        <v>-1E-4</v>
      </c>
      <c r="AG105" s="11">
        <f t="shared" si="83"/>
        <v>-1</v>
      </c>
      <c r="AH105" s="11">
        <f t="shared" si="84"/>
        <v>-9.9999999999999986E-9</v>
      </c>
      <c r="AI105" s="11">
        <f t="shared" si="85"/>
        <v>-1E-8</v>
      </c>
      <c r="AJ105" s="12">
        <f t="shared" si="86"/>
        <v>-1E-8</v>
      </c>
    </row>
    <row r="106" spans="2:36">
      <c r="B106" s="35">
        <f>'input data'!B110</f>
        <v>0</v>
      </c>
      <c r="C106" s="3">
        <f>'input data'!C110</f>
        <v>0</v>
      </c>
      <c r="D106" s="3">
        <f>'input data'!D110</f>
        <v>0</v>
      </c>
      <c r="E106" s="3">
        <f t="shared" si="65"/>
        <v>1E-4</v>
      </c>
      <c r="F106" s="3">
        <f>'input data'!E110</f>
        <v>0</v>
      </c>
      <c r="G106" s="3">
        <f>'input data'!F110</f>
        <v>0</v>
      </c>
      <c r="H106" s="3">
        <f t="shared" si="66"/>
        <v>1E-4</v>
      </c>
      <c r="I106" s="11">
        <f t="shared" si="67"/>
        <v>1</v>
      </c>
      <c r="J106" s="11">
        <f t="shared" si="68"/>
        <v>9.9999999999999986E-9</v>
      </c>
      <c r="K106" s="11">
        <f t="shared" si="69"/>
        <v>1E-8</v>
      </c>
      <c r="L106" s="12">
        <f t="shared" si="70"/>
        <v>1E-8</v>
      </c>
      <c r="N106" s="3">
        <f t="shared" si="71"/>
        <v>-1E-4</v>
      </c>
      <c r="O106" s="11">
        <f t="shared" si="72"/>
        <v>-1</v>
      </c>
      <c r="P106" s="11">
        <f t="shared" si="73"/>
        <v>-9.9999999999999986E-9</v>
      </c>
      <c r="Q106" s="11">
        <f t="shared" si="74"/>
        <v>-1E-8</v>
      </c>
      <c r="R106" s="12">
        <f t="shared" si="75"/>
        <v>-1E-8</v>
      </c>
      <c r="T106" s="1">
        <f>'input data'!H110</f>
        <v>0</v>
      </c>
      <c r="U106" s="3">
        <f>'input data'!I110</f>
        <v>0</v>
      </c>
      <c r="V106" s="3">
        <f>'input data'!J110</f>
        <v>0</v>
      </c>
      <c r="W106" s="3">
        <f t="shared" si="76"/>
        <v>1E-4</v>
      </c>
      <c r="X106" s="34">
        <f>'input data'!K110</f>
        <v>0</v>
      </c>
      <c r="Y106" s="34">
        <f>'input data'!L110</f>
        <v>0</v>
      </c>
      <c r="Z106" s="3">
        <f t="shared" si="77"/>
        <v>1E-4</v>
      </c>
      <c r="AA106" s="11">
        <f t="shared" si="78"/>
        <v>1</v>
      </c>
      <c r="AB106" s="11">
        <f t="shared" si="79"/>
        <v>9.9999999999999986E-9</v>
      </c>
      <c r="AC106" s="11">
        <f t="shared" si="80"/>
        <v>1E-8</v>
      </c>
      <c r="AD106" s="12">
        <f t="shared" si="81"/>
        <v>1E-8</v>
      </c>
      <c r="AF106" s="3">
        <f t="shared" si="82"/>
        <v>-1E-4</v>
      </c>
      <c r="AG106" s="11">
        <f t="shared" si="83"/>
        <v>-1</v>
      </c>
      <c r="AH106" s="11">
        <f t="shared" si="84"/>
        <v>-9.9999999999999986E-9</v>
      </c>
      <c r="AI106" s="11">
        <f t="shared" si="85"/>
        <v>-1E-8</v>
      </c>
      <c r="AJ106" s="12">
        <f t="shared" si="86"/>
        <v>-1E-8</v>
      </c>
    </row>
    <row r="107" spans="2:36">
      <c r="B107" s="35">
        <f>'input data'!B111</f>
        <v>0</v>
      </c>
      <c r="C107" s="3">
        <f>'input data'!C111</f>
        <v>0</v>
      </c>
      <c r="D107" s="3">
        <f>'input data'!D111</f>
        <v>0</v>
      </c>
      <c r="E107" s="3">
        <f t="shared" si="65"/>
        <v>1E-4</v>
      </c>
      <c r="F107" s="3">
        <f>'input data'!E111</f>
        <v>0</v>
      </c>
      <c r="G107" s="3">
        <f>'input data'!F111</f>
        <v>0</v>
      </c>
      <c r="H107" s="3">
        <f t="shared" si="66"/>
        <v>1E-4</v>
      </c>
      <c r="I107" s="11">
        <f t="shared" si="67"/>
        <v>1</v>
      </c>
      <c r="J107" s="11">
        <f t="shared" si="68"/>
        <v>9.9999999999999986E-9</v>
      </c>
      <c r="K107" s="11">
        <f t="shared" si="69"/>
        <v>1E-8</v>
      </c>
      <c r="L107" s="12">
        <f t="shared" si="70"/>
        <v>1E-8</v>
      </c>
      <c r="N107" s="3">
        <f t="shared" si="71"/>
        <v>-1E-4</v>
      </c>
      <c r="O107" s="11">
        <f t="shared" si="72"/>
        <v>-1</v>
      </c>
      <c r="P107" s="11">
        <f t="shared" si="73"/>
        <v>-9.9999999999999986E-9</v>
      </c>
      <c r="Q107" s="11">
        <f t="shared" si="74"/>
        <v>-1E-8</v>
      </c>
      <c r="R107" s="12">
        <f t="shared" si="75"/>
        <v>-1E-8</v>
      </c>
      <c r="T107" s="1">
        <f>'input data'!H111</f>
        <v>0</v>
      </c>
      <c r="U107" s="3">
        <f>'input data'!I111</f>
        <v>0</v>
      </c>
      <c r="V107" s="3">
        <f>'input data'!J111</f>
        <v>0</v>
      </c>
      <c r="W107" s="3">
        <f t="shared" si="76"/>
        <v>1E-4</v>
      </c>
      <c r="X107" s="34">
        <f>'input data'!K111</f>
        <v>0</v>
      </c>
      <c r="Y107" s="34">
        <f>'input data'!L111</f>
        <v>0</v>
      </c>
      <c r="Z107" s="3">
        <f t="shared" si="77"/>
        <v>1E-4</v>
      </c>
      <c r="AA107" s="11">
        <f t="shared" si="78"/>
        <v>1</v>
      </c>
      <c r="AB107" s="11">
        <f t="shared" si="79"/>
        <v>9.9999999999999986E-9</v>
      </c>
      <c r="AC107" s="11">
        <f t="shared" si="80"/>
        <v>1E-8</v>
      </c>
      <c r="AD107" s="12">
        <f t="shared" si="81"/>
        <v>1E-8</v>
      </c>
      <c r="AF107" s="3">
        <f t="shared" si="82"/>
        <v>-1E-4</v>
      </c>
      <c r="AG107" s="11">
        <f t="shared" si="83"/>
        <v>-1</v>
      </c>
      <c r="AH107" s="11">
        <f t="shared" si="84"/>
        <v>-9.9999999999999986E-9</v>
      </c>
      <c r="AI107" s="11">
        <f t="shared" si="85"/>
        <v>-1E-8</v>
      </c>
      <c r="AJ107" s="12">
        <f t="shared" si="86"/>
        <v>-1E-8</v>
      </c>
    </row>
    <row r="108" spans="2:36">
      <c r="B108" s="35">
        <f>'input data'!B112</f>
        <v>0</v>
      </c>
      <c r="C108" s="3">
        <f>'input data'!C112</f>
        <v>0</v>
      </c>
      <c r="D108" s="3">
        <f>'input data'!D112</f>
        <v>0</v>
      </c>
      <c r="E108" s="3">
        <f t="shared" si="65"/>
        <v>1E-4</v>
      </c>
      <c r="F108" s="3">
        <f>'input data'!E112</f>
        <v>0</v>
      </c>
      <c r="G108" s="3">
        <f>'input data'!F112</f>
        <v>0</v>
      </c>
      <c r="H108" s="3">
        <f t="shared" si="66"/>
        <v>1E-4</v>
      </c>
      <c r="I108" s="11">
        <f t="shared" si="67"/>
        <v>1</v>
      </c>
      <c r="J108" s="11">
        <f t="shared" si="68"/>
        <v>9.9999999999999986E-9</v>
      </c>
      <c r="K108" s="11">
        <f t="shared" si="69"/>
        <v>1E-8</v>
      </c>
      <c r="L108" s="12">
        <f t="shared" si="70"/>
        <v>1E-8</v>
      </c>
      <c r="N108" s="3">
        <f t="shared" si="71"/>
        <v>-1E-4</v>
      </c>
      <c r="O108" s="11">
        <f t="shared" si="72"/>
        <v>-1</v>
      </c>
      <c r="P108" s="11">
        <f t="shared" si="73"/>
        <v>-9.9999999999999986E-9</v>
      </c>
      <c r="Q108" s="11">
        <f t="shared" si="74"/>
        <v>-1E-8</v>
      </c>
      <c r="R108" s="12">
        <f t="shared" si="75"/>
        <v>-1E-8</v>
      </c>
      <c r="T108" s="1">
        <f>'input data'!H112</f>
        <v>0</v>
      </c>
      <c r="U108" s="3">
        <f>'input data'!I112</f>
        <v>0</v>
      </c>
      <c r="V108" s="3">
        <f>'input data'!J112</f>
        <v>0</v>
      </c>
      <c r="W108" s="3">
        <f t="shared" si="76"/>
        <v>1E-4</v>
      </c>
      <c r="X108" s="34">
        <f>'input data'!K112</f>
        <v>0</v>
      </c>
      <c r="Y108" s="34">
        <f>'input data'!L112</f>
        <v>0</v>
      </c>
      <c r="Z108" s="3">
        <f t="shared" si="77"/>
        <v>1E-4</v>
      </c>
      <c r="AA108" s="11">
        <f t="shared" si="78"/>
        <v>1</v>
      </c>
      <c r="AB108" s="11">
        <f t="shared" si="79"/>
        <v>9.9999999999999986E-9</v>
      </c>
      <c r="AC108" s="11">
        <f t="shared" si="80"/>
        <v>1E-8</v>
      </c>
      <c r="AD108" s="12">
        <f t="shared" si="81"/>
        <v>1E-8</v>
      </c>
      <c r="AF108" s="3">
        <f t="shared" si="82"/>
        <v>-1E-4</v>
      </c>
      <c r="AG108" s="11">
        <f t="shared" si="83"/>
        <v>-1</v>
      </c>
      <c r="AH108" s="11">
        <f t="shared" si="84"/>
        <v>-9.9999999999999986E-9</v>
      </c>
      <c r="AI108" s="11">
        <f t="shared" si="85"/>
        <v>-1E-8</v>
      </c>
      <c r="AJ108" s="12">
        <f t="shared" si="86"/>
        <v>-1E-8</v>
      </c>
    </row>
  </sheetData>
  <mergeCells count="2">
    <mergeCell ref="B2:R2"/>
    <mergeCell ref="T2:AJ2"/>
  </mergeCells>
  <phoneticPr fontId="2"/>
  <conditionalFormatting sqref="L7:L108">
    <cfRule type="colorScale" priority="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R7:R108">
    <cfRule type="colorScale" priority="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D7:AD108">
    <cfRule type="colorScale" priority="1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J7:AK14 AK15:AK30 AJ15:AJ108">
    <cfRule type="colorScale" priority="1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B1296-8CA9-4183-BDC3-017963AB2D19}">
  <dimension ref="B2:F14"/>
  <sheetViews>
    <sheetView topLeftCell="C1" workbookViewId="0">
      <selection activeCell="D4" sqref="D4"/>
    </sheetView>
  </sheetViews>
  <sheetFormatPr defaultRowHeight="13.8"/>
  <cols>
    <col min="2" max="2" width="35.3984375" customWidth="1"/>
    <col min="3" max="3" width="64.8984375" customWidth="1"/>
    <col min="4" max="6" width="14.5" customWidth="1"/>
  </cols>
  <sheetData>
    <row r="2" spans="2:6" ht="16.2">
      <c r="B2" s="9"/>
      <c r="C2" s="9"/>
      <c r="D2" s="10" t="s">
        <v>30</v>
      </c>
      <c r="E2" s="10" t="s">
        <v>31</v>
      </c>
      <c r="F2" s="10" t="s">
        <v>32</v>
      </c>
    </row>
    <row r="3" spans="2:6" ht="17.399999999999999">
      <c r="B3" s="8" t="s">
        <v>5</v>
      </c>
      <c r="C3" s="13" t="s">
        <v>33</v>
      </c>
      <c r="D3" s="14">
        <f>'CP3 scores'!L4</f>
        <v>0.52032490821457411</v>
      </c>
      <c r="E3" s="14">
        <f>'CP3 scores'!AD4</f>
        <v>0.37583944430602717</v>
      </c>
      <c r="F3" s="14">
        <f>AVERAGE(D3:E3)</f>
        <v>0.44808217626030067</v>
      </c>
    </row>
    <row r="4" spans="2:6" ht="17.399999999999999">
      <c r="B4" s="8" t="s">
        <v>6</v>
      </c>
      <c r="C4" s="13" t="s">
        <v>34</v>
      </c>
      <c r="D4" s="14">
        <f>'CP3 scores'!R4</f>
        <v>-1.0628286497227235</v>
      </c>
      <c r="E4" s="14">
        <f>'CP3 scores'!AJ4</f>
        <v>-0.39843858798040754</v>
      </c>
      <c r="F4" s="14">
        <f>AVERAGE(D4:E4)</f>
        <v>-0.73063361885156552</v>
      </c>
    </row>
    <row r="5" spans="2:6">
      <c r="B5" s="15" t="s">
        <v>7</v>
      </c>
      <c r="C5" s="13" t="s">
        <v>8</v>
      </c>
      <c r="D5" s="5">
        <v>0.54700000000000004</v>
      </c>
      <c r="E5" s="5">
        <v>0.47799999999999998</v>
      </c>
      <c r="F5" s="5">
        <v>0.51200000000000001</v>
      </c>
    </row>
    <row r="6" spans="2:6">
      <c r="B6" s="15" t="s">
        <v>9</v>
      </c>
      <c r="C6" s="13" t="s">
        <v>8</v>
      </c>
      <c r="D6" s="5">
        <v>-0.48699999999999999</v>
      </c>
      <c r="E6" s="5">
        <v>-0.78600000000000003</v>
      </c>
      <c r="F6" s="5">
        <v>-0.63700000000000001</v>
      </c>
    </row>
    <row r="7" spans="2:6">
      <c r="B7" s="15" t="s">
        <v>10</v>
      </c>
      <c r="C7" s="13" t="s">
        <v>8</v>
      </c>
      <c r="D7" s="5">
        <v>0.253</v>
      </c>
      <c r="E7" s="5">
        <v>0.30499999999999999</v>
      </c>
      <c r="F7" s="5">
        <v>0.20899999999999999</v>
      </c>
    </row>
    <row r="8" spans="2:6">
      <c r="B8" s="16" t="s">
        <v>11</v>
      </c>
      <c r="C8" s="17" t="s">
        <v>8</v>
      </c>
      <c r="D8" s="18">
        <v>0.53300000000000003</v>
      </c>
      <c r="E8" s="18">
        <v>0.83499999999999996</v>
      </c>
      <c r="F8" s="18">
        <v>0.499</v>
      </c>
    </row>
    <row r="9" spans="2:6" ht="15.6">
      <c r="B9" s="8" t="s">
        <v>35</v>
      </c>
      <c r="C9" s="19" t="s">
        <v>12</v>
      </c>
      <c r="D9" s="20">
        <f>(1-_xlfn.NORM.DIST(D3,D5,D7,TRUE))</f>
        <v>0.54198473526158231</v>
      </c>
      <c r="E9" s="20">
        <f t="shared" ref="E9:F10" si="0">(1-_xlfn.NORM.DIST(E3,E5,E7,TRUE))</f>
        <v>0.63116959444215104</v>
      </c>
      <c r="F9" s="20">
        <f t="shared" si="0"/>
        <v>0.62013178003445246</v>
      </c>
    </row>
    <row r="10" spans="2:6" ht="15.6">
      <c r="B10" s="8" t="s">
        <v>36</v>
      </c>
      <c r="C10" s="19" t="s">
        <v>13</v>
      </c>
      <c r="D10" s="20">
        <f>(1-_xlfn.NORM.DIST(D4,D6,D8,TRUE))</f>
        <v>0.86000770070471977</v>
      </c>
      <c r="E10" s="20">
        <f t="shared" si="0"/>
        <v>0.32127178697365799</v>
      </c>
      <c r="F10" s="20">
        <f t="shared" si="0"/>
        <v>0.57442155502949532</v>
      </c>
    </row>
    <row r="11" spans="2:6" ht="15.6">
      <c r="B11" s="8" t="s">
        <v>37</v>
      </c>
      <c r="C11" s="19" t="s">
        <v>14</v>
      </c>
      <c r="D11" s="20">
        <f>(1-NORMDIST(D3,D6,D8,TRUE))</f>
        <v>2.938463778514977E-2</v>
      </c>
      <c r="E11" s="20">
        <f t="shared" ref="E11:F11" si="1">(1-NORMDIST(E3,E6,E8,TRUE))</f>
        <v>8.2048372154683191E-2</v>
      </c>
      <c r="F11" s="20">
        <f t="shared" si="1"/>
        <v>1.483330085952439E-2</v>
      </c>
    </row>
    <row r="12" spans="2:6" ht="15.6">
      <c r="B12" s="21" t="s">
        <v>38</v>
      </c>
      <c r="C12" s="22" t="s">
        <v>15</v>
      </c>
      <c r="D12" s="23">
        <f>(1-NORMDIST(D4,D5,D7,TRUE))</f>
        <v>0.99999999990104826</v>
      </c>
      <c r="E12" s="23">
        <f t="shared" ref="E12:F12" si="2">(1-NORMDIST(E4,E5,E7,TRUE))</f>
        <v>0.99797068884863582</v>
      </c>
      <c r="F12" s="23">
        <f t="shared" si="2"/>
        <v>0.99999999862289934</v>
      </c>
    </row>
    <row r="13" spans="2:6" ht="16.2">
      <c r="B13" s="15" t="s">
        <v>16</v>
      </c>
      <c r="C13" s="1" t="s">
        <v>39</v>
      </c>
      <c r="D13" s="24">
        <f>D9*D10*0.5/(D9*D10*0.5+D11*D12*0.5)</f>
        <v>0.94069648082790092</v>
      </c>
      <c r="E13" s="24">
        <f t="shared" ref="E13:F13" si="3">E9*E10*0.5/(E9*E10*0.5+E11*E12*0.5)</f>
        <v>0.71235087425973109</v>
      </c>
      <c r="F13" s="24">
        <f t="shared" si="3"/>
        <v>0.96002348374176916</v>
      </c>
    </row>
    <row r="14" spans="2:6" ht="16.2">
      <c r="B14" s="15" t="s">
        <v>17</v>
      </c>
      <c r="C14" s="1" t="s">
        <v>40</v>
      </c>
      <c r="D14" s="24">
        <f>1-D13</f>
        <v>5.9303519172099084E-2</v>
      </c>
      <c r="E14" s="24">
        <f t="shared" ref="E14:F14" si="4">1-E13</f>
        <v>0.28764912574026891</v>
      </c>
      <c r="F14" s="24">
        <f t="shared" si="4"/>
        <v>3.9976516258230843E-2</v>
      </c>
    </row>
  </sheetData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186D6-D422-41EE-9E43-4D6B1865C891}">
  <dimension ref="B1:AB104"/>
  <sheetViews>
    <sheetView zoomScaleNormal="100" workbookViewId="0">
      <selection activeCell="D5" sqref="D5"/>
    </sheetView>
  </sheetViews>
  <sheetFormatPr defaultRowHeight="13.8"/>
  <cols>
    <col min="3" max="4" width="13.796875" customWidth="1"/>
    <col min="5" max="6" width="14" customWidth="1"/>
    <col min="7" max="14" width="15.5" customWidth="1"/>
    <col min="15" max="15" width="8.19921875" customWidth="1"/>
    <col min="16" max="16" width="9.19921875" bestFit="1" customWidth="1"/>
    <col min="17" max="22" width="14.59765625" customWidth="1"/>
    <col min="23" max="23" width="17.5" customWidth="1"/>
    <col min="24" max="28" width="15" customWidth="1"/>
  </cols>
  <sheetData>
    <row r="1" spans="3:28">
      <c r="D1" s="27"/>
      <c r="E1" s="27"/>
      <c r="F1" s="27"/>
    </row>
    <row r="2" spans="3:28">
      <c r="C2" s="4"/>
      <c r="D2" s="65"/>
      <c r="E2" s="55" t="s">
        <v>48</v>
      </c>
      <c r="F2" s="56"/>
      <c r="G2" s="61"/>
      <c r="H2" s="55" t="s">
        <v>48</v>
      </c>
      <c r="I2" s="55"/>
    </row>
    <row r="3" spans="3:28" ht="16.2">
      <c r="C3" s="57"/>
      <c r="D3" s="62" t="s">
        <v>85</v>
      </c>
      <c r="E3" s="58" t="s">
        <v>86</v>
      </c>
      <c r="F3" s="58" t="s">
        <v>87</v>
      </c>
      <c r="G3" s="62" t="s">
        <v>85</v>
      </c>
      <c r="H3" s="58" t="s">
        <v>86</v>
      </c>
      <c r="I3" s="58" t="s">
        <v>87</v>
      </c>
    </row>
    <row r="4" spans="3:28">
      <c r="C4" s="2" t="s">
        <v>49</v>
      </c>
      <c r="D4" s="66">
        <f>I14/SUM($I$14:$J$14)</f>
        <v>0.6404712786319644</v>
      </c>
      <c r="E4" s="46">
        <f>W14/SUM($W$14:$X$14)</f>
        <v>0.34757700043655121</v>
      </c>
      <c r="F4" s="46">
        <f>(I14*W14)/($W$14*$I$14+$J$14*$X$14)</f>
        <v>0.48692880701157643</v>
      </c>
      <c r="G4" s="63">
        <f>M14/SUM($M$14:$N$14)</f>
        <v>0.38840526902949302</v>
      </c>
      <c r="H4" s="46">
        <f>AA14/SUM($AA$14:$AB$14)</f>
        <v>0.29106938426349588</v>
      </c>
      <c r="I4" s="46">
        <f>(M14*AA14)/($AA$14*$M$14+$N$14*$AB$14)</f>
        <v>0.20681750467442708</v>
      </c>
    </row>
    <row r="5" spans="3:28">
      <c r="C5" s="59" t="s">
        <v>50</v>
      </c>
      <c r="D5" s="67">
        <f>J14/SUM($I$14:$J$14)</f>
        <v>0.3595287213680356</v>
      </c>
      <c r="E5" s="60">
        <f>X14/SUM($W$14:$X$14)</f>
        <v>0.65242299956344885</v>
      </c>
      <c r="F5" s="60">
        <f>(J14*X14)/($W$14*$I$14+$J$14*$X$14)</f>
        <v>0.51307119298842363</v>
      </c>
      <c r="G5" s="64">
        <f>N14/SUM($M$14:$N$14)</f>
        <v>0.61159473097050687</v>
      </c>
      <c r="H5" s="60">
        <f>AB14/SUM($AA$14:$AB$14)</f>
        <v>0.70893061573650418</v>
      </c>
      <c r="I5" s="60">
        <f>(N14*AB14)/($AA$14*$M$14+$N$14*$AB$14)</f>
        <v>0.79318249532557294</v>
      </c>
    </row>
    <row r="6" spans="3:28">
      <c r="C6" s="27"/>
      <c r="D6" s="28"/>
      <c r="E6" s="28"/>
      <c r="F6" s="27"/>
    </row>
    <row r="7" spans="3:28" ht="19.2">
      <c r="C7" s="70" t="s">
        <v>78</v>
      </c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P7" s="69" t="s">
        <v>79</v>
      </c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</row>
    <row r="8" spans="3:28">
      <c r="G8" s="27"/>
      <c r="H8" s="27"/>
      <c r="K8" s="27"/>
      <c r="L8" s="27"/>
      <c r="M8" s="27"/>
      <c r="N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</row>
    <row r="9" spans="3:28">
      <c r="G9" s="27"/>
      <c r="H9" s="27"/>
      <c r="I9" t="s">
        <v>45</v>
      </c>
      <c r="J9" s="41">
        <f>'input data'!D3</f>
        <v>2.306</v>
      </c>
      <c r="L9" s="27"/>
      <c r="M9" s="27"/>
      <c r="N9" s="27"/>
      <c r="P9" s="27"/>
      <c r="Q9" s="27"/>
      <c r="R9" s="27"/>
      <c r="S9" s="27"/>
      <c r="T9" s="27"/>
      <c r="U9" s="27"/>
      <c r="V9" s="27"/>
      <c r="W9" t="s">
        <v>45</v>
      </c>
      <c r="X9" s="41">
        <f>'input data'!E3</f>
        <v>0.185</v>
      </c>
      <c r="Y9" s="27"/>
      <c r="Z9" s="27"/>
      <c r="AA9" s="27"/>
      <c r="AB9" s="27"/>
    </row>
    <row r="10" spans="3:28">
      <c r="G10" s="27"/>
      <c r="H10" s="27"/>
      <c r="I10" t="s">
        <v>46</v>
      </c>
      <c r="J10" s="41">
        <f>'input data'!D4</f>
        <v>11.38</v>
      </c>
      <c r="K10" s="27"/>
      <c r="L10" s="27"/>
      <c r="M10" s="27"/>
      <c r="N10" s="27"/>
      <c r="P10" s="27"/>
      <c r="Q10" s="27"/>
      <c r="R10" s="27"/>
      <c r="S10" s="27"/>
      <c r="T10" s="27"/>
      <c r="U10" s="27"/>
      <c r="V10" s="27"/>
      <c r="W10" t="s">
        <v>46</v>
      </c>
      <c r="X10" s="41">
        <f>'input data'!E4</f>
        <v>14.18</v>
      </c>
      <c r="Y10" s="27"/>
      <c r="Z10" s="27"/>
      <c r="AA10" s="27"/>
      <c r="AB10" s="27"/>
    </row>
    <row r="11" spans="3:28">
      <c r="G11" s="27"/>
      <c r="H11" s="27"/>
      <c r="K11" s="27"/>
      <c r="L11" s="27"/>
      <c r="M11" s="27"/>
      <c r="N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</row>
    <row r="12" spans="3:28">
      <c r="C12" s="27"/>
      <c r="D12" s="28"/>
      <c r="E12" s="27"/>
      <c r="F12" s="27"/>
      <c r="G12" s="71" t="s">
        <v>42</v>
      </c>
      <c r="H12" s="71"/>
      <c r="I12" s="71"/>
      <c r="J12" s="71"/>
      <c r="K12" s="71" t="s">
        <v>48</v>
      </c>
      <c r="L12" s="71"/>
      <c r="M12" s="71"/>
      <c r="N12" s="71"/>
      <c r="P12" s="27"/>
      <c r="Q12" s="27"/>
      <c r="R12" s="27"/>
      <c r="S12" s="27"/>
      <c r="T12" s="27"/>
      <c r="U12" s="71" t="s">
        <v>42</v>
      </c>
      <c r="V12" s="71"/>
      <c r="W12" s="71"/>
      <c r="X12" s="71"/>
      <c r="Y12" s="71" t="s">
        <v>48</v>
      </c>
      <c r="Z12" s="71"/>
      <c r="AA12" s="71"/>
      <c r="AB12" s="71"/>
    </row>
    <row r="13" spans="3:28">
      <c r="J13" s="47"/>
      <c r="L13" s="47"/>
      <c r="N13" s="47"/>
      <c r="V13" s="44"/>
      <c r="X13" s="47"/>
      <c r="AB13" s="47"/>
    </row>
    <row r="14" spans="3:28" s="53" customFormat="1" ht="27.6">
      <c r="H14" s="53" t="s">
        <v>76</v>
      </c>
      <c r="I14" s="54">
        <f>PRODUCT(I18:I104)</f>
        <v>5.3044873471320883E-14</v>
      </c>
      <c r="J14" s="54">
        <f>PRODUCT(J18:J104)</f>
        <v>2.9776753728924249E-14</v>
      </c>
      <c r="L14" s="53" t="s">
        <v>76</v>
      </c>
      <c r="M14" s="54">
        <f>PRODUCT(M18:M104)</f>
        <v>1.492821258427153E-14</v>
      </c>
      <c r="N14" s="54">
        <f>PRODUCT(N18:N104)</f>
        <v>2.3506416846921832E-14</v>
      </c>
      <c r="V14" s="53" t="s">
        <v>76</v>
      </c>
      <c r="W14" s="54">
        <f>PRODUCT(W18:W104)</f>
        <v>1.3757962700027401E-9</v>
      </c>
      <c r="X14" s="54">
        <f>PRODUCT(X18:X104)</f>
        <v>2.58245260226085E-9</v>
      </c>
      <c r="Z14" s="53" t="s">
        <v>76</v>
      </c>
      <c r="AA14" s="54">
        <f>PRODUCT(AA18:AA104)</f>
        <v>8.8663404678199622E-10</v>
      </c>
      <c r="AB14" s="54">
        <f>PRODUCT(AB18:AB104)</f>
        <v>2.1594920479478933E-9</v>
      </c>
    </row>
    <row r="16" spans="3:28">
      <c r="G16" s="47" t="s">
        <v>43</v>
      </c>
      <c r="H16" s="47"/>
      <c r="I16" s="52" t="s">
        <v>77</v>
      </c>
      <c r="J16" s="52"/>
      <c r="K16" s="47" t="s">
        <v>43</v>
      </c>
      <c r="L16" s="47"/>
      <c r="M16" s="52" t="s">
        <v>77</v>
      </c>
      <c r="N16" s="52"/>
      <c r="U16" s="47" t="s">
        <v>43</v>
      </c>
      <c r="V16" s="47"/>
      <c r="W16" s="52" t="s">
        <v>77</v>
      </c>
      <c r="X16" s="52"/>
      <c r="Y16" s="47" t="s">
        <v>43</v>
      </c>
      <c r="Z16" s="47"/>
      <c r="AA16" s="52" t="s">
        <v>77</v>
      </c>
      <c r="AB16" s="52"/>
    </row>
    <row r="17" spans="2:28">
      <c r="B17" t="str">
        <f>'CP3 scores'!B6</f>
        <v>position</v>
      </c>
      <c r="C17" s="41" t="str">
        <f>'CP3 scores'!C6</f>
        <v>exp (isomer A)</v>
      </c>
      <c r="D17" s="41" t="str">
        <f>'CP3 scores'!D6</f>
        <v>exp (isomer B)</v>
      </c>
      <c r="E17" s="41" t="s">
        <v>44</v>
      </c>
      <c r="F17" s="41" t="s">
        <v>41</v>
      </c>
      <c r="G17" s="41" t="str">
        <f t="shared" ref="G17:N17" si="0">E17</f>
        <v>calc (isomer a)</v>
      </c>
      <c r="H17" s="41" t="str">
        <f t="shared" si="0"/>
        <v>calc (isomer b)</v>
      </c>
      <c r="I17" s="41" t="str">
        <f t="shared" si="0"/>
        <v>calc (isomer a)</v>
      </c>
      <c r="J17" s="41" t="str">
        <f t="shared" si="0"/>
        <v>calc (isomer b)</v>
      </c>
      <c r="K17" s="41" t="str">
        <f t="shared" si="0"/>
        <v>calc (isomer a)</v>
      </c>
      <c r="L17" s="41" t="str">
        <f t="shared" si="0"/>
        <v>calc (isomer b)</v>
      </c>
      <c r="M17" s="41" t="str">
        <f t="shared" si="0"/>
        <v>calc (isomer a)</v>
      </c>
      <c r="N17" s="41" t="str">
        <f t="shared" si="0"/>
        <v>calc (isomer b)</v>
      </c>
      <c r="P17" t="str">
        <f>'CP3 scores'!T6</f>
        <v>position</v>
      </c>
      <c r="Q17" t="str">
        <f>C17</f>
        <v>exp (isomer A)</v>
      </c>
      <c r="R17" t="str">
        <f t="shared" ref="R17" si="1">D17</f>
        <v>exp (isomer B)</v>
      </c>
      <c r="S17" t="str">
        <f>G17</f>
        <v>calc (isomer a)</v>
      </c>
      <c r="T17" t="str">
        <f>H17</f>
        <v>calc (isomer b)</v>
      </c>
      <c r="U17" t="str">
        <f t="shared" ref="U17:Z17" si="2">E17</f>
        <v>calc (isomer a)</v>
      </c>
      <c r="V17" t="str">
        <f t="shared" si="2"/>
        <v>calc (isomer b)</v>
      </c>
      <c r="W17" t="str">
        <f t="shared" si="2"/>
        <v>calc (isomer a)</v>
      </c>
      <c r="X17" t="str">
        <f t="shared" si="2"/>
        <v>calc (isomer b)</v>
      </c>
      <c r="Y17" t="str">
        <f t="shared" si="2"/>
        <v>calc (isomer a)</v>
      </c>
      <c r="Z17" t="str">
        <f t="shared" si="2"/>
        <v>calc (isomer b)</v>
      </c>
      <c r="AA17" t="str">
        <f t="shared" ref="AA17:AB17" si="3">K17</f>
        <v>calc (isomer a)</v>
      </c>
      <c r="AB17" t="str">
        <f t="shared" si="3"/>
        <v>calc (isomer b)</v>
      </c>
    </row>
    <row r="18" spans="2:28">
      <c r="B18" t="str">
        <f>'CP3 scores'!B7</f>
        <v>C-1</v>
      </c>
      <c r="C18" s="41">
        <f>'CP3 scores'!C7</f>
        <v>159</v>
      </c>
      <c r="D18" s="41">
        <f>'CP3 scores'!D7</f>
        <v>159.1</v>
      </c>
      <c r="E18" s="45">
        <f>'CP3 scores'!F7</f>
        <v>160.51982330525786</v>
      </c>
      <c r="F18" s="45">
        <f>'CP3 scores'!G7</f>
        <v>160.12898720227545</v>
      </c>
      <c r="G18" s="50">
        <f>IF(B18=0,"",($C18-E18)^2)</f>
        <v>2.3098628792049225</v>
      </c>
      <c r="H18" s="50">
        <f>IF(C18=0,"",($C18-F18)^2)</f>
        <v>1.2746121029017561</v>
      </c>
      <c r="I18" s="51">
        <f t="shared" ref="I18:I49" si="4">IF(G18="","",(1-_xlfn.T.DIST(SQRT(G18)/$J$9,$J$10,TRUE)))</f>
        <v>0.2617029310398673</v>
      </c>
      <c r="J18" s="51">
        <f t="shared" ref="J18:J49" si="5">IF(H18="","",(1-_xlfn.T.DIST(SQRT(H18)/$J$9,$J$10,TRUE)))</f>
        <v>0.31702168479342296</v>
      </c>
      <c r="K18" s="50">
        <f>IF(B18=0,"",(($D18-E18)^2))</f>
        <v>2.0158982181533669</v>
      </c>
      <c r="L18" s="50">
        <f>IF(C18=0,"",(($D18-F18)^2))</f>
        <v>1.0588146624466772</v>
      </c>
      <c r="M18" s="51">
        <f t="shared" ref="M18:M49" si="6">IF(K18="","",(1-_xlfn.T.DIST(SQRT(K18)/$J$9,$J$10,TRUE)))</f>
        <v>0.27530706301658669</v>
      </c>
      <c r="N18" s="51">
        <f t="shared" ref="N18:N49" si="7">IF(L18="","",(1-_xlfn.T.DIST(SQRT(L18)/$J$9,$J$10,TRUE)))</f>
        <v>0.33204666491427348</v>
      </c>
      <c r="O18" s="36"/>
      <c r="P18" t="str">
        <f>'CP3 scores'!T7</f>
        <v>H-4</v>
      </c>
      <c r="Q18" s="29">
        <f>'CP3 scores'!U7</f>
        <v>6.18</v>
      </c>
      <c r="R18" s="29">
        <f>'CP3 scores'!V7</f>
        <v>6.14</v>
      </c>
      <c r="S18" s="29">
        <f>'CP3 scores'!X7</f>
        <v>5.9177231205789056</v>
      </c>
      <c r="T18" s="29">
        <f>'CP3 scores'!Y7</f>
        <v>5.9092710498942642</v>
      </c>
      <c r="U18" s="37">
        <f>IF(Q18=0,"",((S18-$Q18)^2))</f>
        <v>6.8789161478867142E-2</v>
      </c>
      <c r="V18" s="37">
        <f>IF(R18=0,"",((T18-$Q18)^2))</f>
        <v>7.3294164425353817E-2</v>
      </c>
      <c r="W18" s="38">
        <f>IF(U18="","",(1-_xlfn.T.DIST(SQRT(U18)/$X$9,$X$10,TRUE)))</f>
        <v>8.9073281188046582E-2</v>
      </c>
      <c r="X18" s="38">
        <f>IF(V18="","",(1-_xlfn.T.DIST(SQRT(V18)/$X$9,$X$10,TRUE)))</f>
        <v>8.2723164065239829E-2</v>
      </c>
      <c r="Y18" s="37">
        <f>IF(P18=0,"",(S18-$R18)^2)</f>
        <v>4.9407011125179597E-2</v>
      </c>
      <c r="Z18" s="37">
        <f>IF(Q18=0,"",(T18-$R18)^2)</f>
        <v>5.3235848416894965E-2</v>
      </c>
      <c r="AA18" s="38">
        <f>IF(Y18="","",1-_xlfn.T.DIST(SQRT(Y18)/$X$9,$X$10,TRUE))</f>
        <v>0.12474518585754446</v>
      </c>
      <c r="AB18" s="38">
        <f>IF(Z18="","",1-_xlfn.T.DIST(SQRT(Z18)/$X$9,$X$10,TRUE))</f>
        <v>0.11639574940946673</v>
      </c>
    </row>
    <row r="19" spans="2:28">
      <c r="B19" t="str">
        <f>'CP3 scores'!B8</f>
        <v>C-2</v>
      </c>
      <c r="C19" s="41">
        <f>'CP3 scores'!C8</f>
        <v>110.6</v>
      </c>
      <c r="D19" s="41">
        <f>'CP3 scores'!D8</f>
        <v>110.6</v>
      </c>
      <c r="E19" s="45">
        <f>'CP3 scores'!F8</f>
        <v>109.71981750287446</v>
      </c>
      <c r="F19" s="45">
        <f>'CP3 scores'!G8</f>
        <v>109.4852156124167</v>
      </c>
      <c r="G19" s="50">
        <f>IF(B19=0,"",($C19-E19)^2)</f>
        <v>0.7747212282461361</v>
      </c>
      <c r="H19" s="50">
        <f t="shared" ref="H19:H64" si="8">IF(C19=0,"",($C19-F19)^2)</f>
        <v>1.2427442307994709</v>
      </c>
      <c r="I19" s="51">
        <f t="shared" si="4"/>
        <v>0.3549799748633623</v>
      </c>
      <c r="J19" s="51">
        <f t="shared" si="5"/>
        <v>0.31913562971907716</v>
      </c>
      <c r="K19" s="50">
        <f>IF(B19=0,"",(($D19-E19)^2))</f>
        <v>0.7747212282461361</v>
      </c>
      <c r="L19" s="50">
        <f t="shared" ref="L19:L64" si="9">IF(C19=0,"",(($D19-F19)^2))</f>
        <v>1.2427442307994709</v>
      </c>
      <c r="M19" s="51">
        <f t="shared" si="6"/>
        <v>0.3549799748633623</v>
      </c>
      <c r="N19" s="51">
        <f t="shared" si="7"/>
        <v>0.31913562971907716</v>
      </c>
      <c r="O19" s="36"/>
      <c r="P19" t="str">
        <f>'CP3 scores'!T8</f>
        <v>H-5</v>
      </c>
      <c r="Q19" s="29">
        <f>'CP3 scores'!U8</f>
        <v>5.92</v>
      </c>
      <c r="R19" s="29">
        <f>'CP3 scores'!V8</f>
        <v>5.92</v>
      </c>
      <c r="S19" s="29">
        <f>'CP3 scores'!X8</f>
        <v>5.7110208215907701</v>
      </c>
      <c r="T19" s="29">
        <f>'CP3 scores'!Y8</f>
        <v>5.7336856975095642</v>
      </c>
      <c r="U19" s="37">
        <f t="shared" ref="U19:U64" si="10">IF(Q19=0,"",((S19-$Q19)^2))</f>
        <v>4.3672297008596726E-2</v>
      </c>
      <c r="V19" s="37">
        <f t="shared" ref="V19:V64" si="11">IF(R19=0,"",((T19-$Q19)^2))</f>
        <v>3.4713019312497567E-2</v>
      </c>
      <c r="W19" s="38">
        <f>IF(U19="","",(1-_xlfn.T.DIST(SQRT(U19)/$X$9,$X$10,TRUE)))</f>
        <v>0.13881056865863828</v>
      </c>
      <c r="X19" s="38">
        <f t="shared" ref="X19:X64" si="12">IF(V19="","",(1-_xlfn.T.DIST(SQRT(V19)/$X$9,$X$10,TRUE)))</f>
        <v>0.16548742731206745</v>
      </c>
      <c r="Y19" s="37">
        <f t="shared" ref="Y19:Y64" si="13">IF(P19=0,"",(S19-$R19)^2)</f>
        <v>4.3672297008596726E-2</v>
      </c>
      <c r="Z19" s="37">
        <f t="shared" ref="Z19:Z64" si="14">IF(Q19=0,"",(T19-$R19)^2)</f>
        <v>3.4713019312497567E-2</v>
      </c>
      <c r="AA19" s="38">
        <f t="shared" ref="AA19:AA64" si="15">IF(Y19="","",1-_xlfn.T.DIST(SQRT(Y19)/$X$9,$X$10,TRUE))</f>
        <v>0.13881056865863828</v>
      </c>
      <c r="AB19" s="38">
        <f t="shared" ref="AB19:AB64" si="16">IF(Z19="","",1-_xlfn.T.DIST(SQRT(Z19)/$X$9,$X$10,TRUE))</f>
        <v>0.16548742731206745</v>
      </c>
    </row>
    <row r="20" spans="2:28">
      <c r="B20" t="str">
        <f>'CP3 scores'!B9</f>
        <v>C-3</v>
      </c>
      <c r="C20" s="41">
        <f>'CP3 scores'!C9</f>
        <v>157.69999999999999</v>
      </c>
      <c r="D20" s="41">
        <f>'CP3 scores'!D9</f>
        <v>157.80000000000001</v>
      </c>
      <c r="E20" s="45">
        <f>'CP3 scores'!F9</f>
        <v>156.78526267734068</v>
      </c>
      <c r="F20" s="45">
        <f>'CP3 scores'!G9</f>
        <v>157.08925623970273</v>
      </c>
      <c r="G20" s="50">
        <f t="shared" ref="G20:G64" si="17">IF(B20=0,"",($C20-E20)^2)</f>
        <v>0.83674436946591546</v>
      </c>
      <c r="H20" s="50">
        <f t="shared" si="8"/>
        <v>0.37300794074202948</v>
      </c>
      <c r="I20" s="51">
        <f t="shared" si="4"/>
        <v>0.34959648769942675</v>
      </c>
      <c r="J20" s="51">
        <f t="shared" si="5"/>
        <v>0.39801115674518073</v>
      </c>
      <c r="K20" s="50">
        <f t="shared" ref="K20:K64" si="18">IF(B20=0,"",(($D20-E20)^2))</f>
        <v>1.0296918339978227</v>
      </c>
      <c r="L20" s="50">
        <f t="shared" si="9"/>
        <v>0.50515669280151254</v>
      </c>
      <c r="M20" s="51">
        <f t="shared" si="6"/>
        <v>0.33421386067952619</v>
      </c>
      <c r="N20" s="51">
        <f t="shared" si="7"/>
        <v>0.38183838710248663</v>
      </c>
      <c r="O20" s="36"/>
      <c r="P20" t="str">
        <f>'CP3 scores'!T9</f>
        <v>H-11a</v>
      </c>
      <c r="Q20" s="29">
        <f>'CP3 scores'!U9</f>
        <v>2.95</v>
      </c>
      <c r="R20" s="29">
        <f>'CP3 scores'!V9</f>
        <v>2.97</v>
      </c>
      <c r="S20" s="29">
        <f>'CP3 scores'!X9</f>
        <v>3.0493560783570368</v>
      </c>
      <c r="T20" s="29">
        <f>'CP3 scores'!Y9</f>
        <v>3.0452354026747286</v>
      </c>
      <c r="U20" s="37">
        <f t="shared" si="10"/>
        <v>9.8716303064896038E-3</v>
      </c>
      <c r="V20" s="37">
        <f t="shared" si="11"/>
        <v>9.069781922617667E-3</v>
      </c>
      <c r="W20" s="38">
        <f t="shared" ref="W20:W64" si="19">IF(U20="","",(1-_xlfn.T.DIST(SQRT(U20)/$X$9,$X$10,TRUE)))</f>
        <v>0.29982923098207959</v>
      </c>
      <c r="X20" s="38">
        <f t="shared" si="12"/>
        <v>0.30736672935793752</v>
      </c>
      <c r="Y20" s="37">
        <f t="shared" si="13"/>
        <v>6.2973871722081355E-3</v>
      </c>
      <c r="Z20" s="37">
        <f t="shared" si="14"/>
        <v>5.6603658156285279E-3</v>
      </c>
      <c r="AA20" s="38">
        <f t="shared" si="15"/>
        <v>0.33724273134994243</v>
      </c>
      <c r="AB20" s="38">
        <f t="shared" si="16"/>
        <v>0.3451967536944538</v>
      </c>
    </row>
    <row r="21" spans="2:28">
      <c r="B21" t="str">
        <f>'CP3 scores'!B10</f>
        <v>C-4</v>
      </c>
      <c r="C21" s="41">
        <f>'CP3 scores'!C10</f>
        <v>92.9</v>
      </c>
      <c r="D21" s="41">
        <f>'CP3 scores'!D10</f>
        <v>92.5</v>
      </c>
      <c r="E21" s="45">
        <f>'CP3 scores'!F10</f>
        <v>93.393833730440221</v>
      </c>
      <c r="F21" s="45">
        <f>'CP3 scores'!G10</f>
        <v>93.257070122123309</v>
      </c>
      <c r="G21" s="50">
        <f t="shared" si="17"/>
        <v>0.24387175332049932</v>
      </c>
      <c r="H21" s="50">
        <f t="shared" si="8"/>
        <v>0.12749907211315101</v>
      </c>
      <c r="I21" s="51">
        <f t="shared" si="4"/>
        <v>0.41717339040879597</v>
      </c>
      <c r="J21" s="51">
        <f t="shared" si="5"/>
        <v>0.43987450291771912</v>
      </c>
      <c r="K21" s="50">
        <f t="shared" si="18"/>
        <v>0.79893873767268175</v>
      </c>
      <c r="L21" s="50">
        <f t="shared" si="9"/>
        <v>0.57315516981180259</v>
      </c>
      <c r="M21" s="51">
        <f t="shared" si="6"/>
        <v>0.35284914120503197</v>
      </c>
      <c r="N21" s="51">
        <f t="shared" si="7"/>
        <v>0.37442305161284328</v>
      </c>
      <c r="O21" s="36"/>
      <c r="P21" t="str">
        <f>'CP3 scores'!T10</f>
        <v>H-11b</v>
      </c>
      <c r="Q21" s="29">
        <f>'CP3 scores'!U10</f>
        <v>3.04</v>
      </c>
      <c r="R21" s="29">
        <f>'CP3 scores'!V10</f>
        <v>3.02</v>
      </c>
      <c r="S21" s="29">
        <f>'CP3 scores'!X10</f>
        <v>3.0869471999233089</v>
      </c>
      <c r="T21" s="29">
        <f>'CP3 scores'!Y10</f>
        <v>3.0886684476441872</v>
      </c>
      <c r="U21" s="37">
        <f t="shared" si="10"/>
        <v>2.2040395806391323E-3</v>
      </c>
      <c r="V21" s="37">
        <f t="shared" si="11"/>
        <v>2.3686177960949915E-3</v>
      </c>
      <c r="W21" s="38">
        <f t="shared" si="19"/>
        <v>0.40168160829287347</v>
      </c>
      <c r="X21" s="38">
        <f t="shared" si="12"/>
        <v>0.39816332147095113</v>
      </c>
      <c r="Y21" s="37">
        <f t="shared" si="13"/>
        <v>4.481927577571489E-3</v>
      </c>
      <c r="Z21" s="37">
        <f t="shared" si="14"/>
        <v>4.7153557018624823E-3</v>
      </c>
      <c r="AA21" s="38">
        <f t="shared" si="15"/>
        <v>0.36142389073860193</v>
      </c>
      <c r="AB21" s="38">
        <f t="shared" si="16"/>
        <v>0.3580297909252067</v>
      </c>
    </row>
    <row r="22" spans="2:28">
      <c r="B22" t="str">
        <f>'CP3 scores'!B11</f>
        <v>C-4a</v>
      </c>
      <c r="C22" s="41">
        <f>'CP3 scores'!C11</f>
        <v>153.5</v>
      </c>
      <c r="D22" s="41">
        <f>'CP3 scores'!D11</f>
        <v>153.4</v>
      </c>
      <c r="E22" s="45">
        <f>'CP3 scores'!F11</f>
        <v>155.41680097055573</v>
      </c>
      <c r="F22" s="45">
        <f>'CP3 scores'!G11</f>
        <v>155.35552520617091</v>
      </c>
      <c r="G22" s="50">
        <f t="shared" si="17"/>
        <v>3.674125960723376</v>
      </c>
      <c r="H22" s="50">
        <f t="shared" si="8"/>
        <v>3.4429737907355973</v>
      </c>
      <c r="I22" s="51">
        <f t="shared" si="4"/>
        <v>0.21176180320364668</v>
      </c>
      <c r="J22" s="51">
        <f t="shared" si="5"/>
        <v>0.21903339650312614</v>
      </c>
      <c r="K22" s="50">
        <f t="shared" si="18"/>
        <v>4.0674861548344987</v>
      </c>
      <c r="L22" s="50">
        <f t="shared" si="9"/>
        <v>3.8240788319697567</v>
      </c>
      <c r="M22" s="51">
        <f t="shared" si="6"/>
        <v>0.20024520461988704</v>
      </c>
      <c r="N22" s="51">
        <f t="shared" si="7"/>
        <v>0.20725039471136553</v>
      </c>
      <c r="O22" s="36"/>
      <c r="P22" t="str">
        <f>'CP3 scores'!T11</f>
        <v>H-12</v>
      </c>
      <c r="Q22" s="29">
        <f>'CP3 scores'!U11</f>
        <v>4.8</v>
      </c>
      <c r="R22" s="29">
        <f>'CP3 scores'!V11</f>
        <v>4.6500000000000004</v>
      </c>
      <c r="S22" s="29">
        <f>'CP3 scores'!X11</f>
        <v>4.8972038548581853</v>
      </c>
      <c r="T22" s="29">
        <f>'CP3 scores'!Y11</f>
        <v>4.8236206382569797</v>
      </c>
      <c r="U22" s="37">
        <f t="shared" si="10"/>
        <v>9.4485893992911924E-3</v>
      </c>
      <c r="V22" s="37">
        <f t="shared" si="11"/>
        <v>5.579345516671029E-4</v>
      </c>
      <c r="W22" s="38">
        <f t="shared" si="19"/>
        <v>0.30375448581633202</v>
      </c>
      <c r="X22" s="38">
        <f t="shared" si="12"/>
        <v>0.45010937846559829</v>
      </c>
      <c r="Y22" s="37">
        <f t="shared" si="13"/>
        <v>6.1109745856746576E-2</v>
      </c>
      <c r="Z22" s="37">
        <f t="shared" si="14"/>
        <v>3.014412602876089E-2</v>
      </c>
      <c r="AA22" s="38">
        <f t="shared" si="15"/>
        <v>0.10139285071053683</v>
      </c>
      <c r="AB22" s="38">
        <f t="shared" si="16"/>
        <v>0.18195134703732863</v>
      </c>
    </row>
    <row r="23" spans="2:28">
      <c r="B23" t="str">
        <f>'CP3 scores'!B12</f>
        <v>C-5</v>
      </c>
      <c r="C23" s="41">
        <f>'CP3 scores'!C12</f>
        <v>110.1</v>
      </c>
      <c r="D23" s="41">
        <f>'CP3 scores'!D12</f>
        <v>110.2</v>
      </c>
      <c r="E23" s="45">
        <f>'CP3 scores'!F12</f>
        <v>111.37778256482848</v>
      </c>
      <c r="F23" s="45">
        <f>'CP3 scores'!G12</f>
        <v>111.92239884888303</v>
      </c>
      <c r="G23" s="50">
        <f t="shared" si="17"/>
        <v>1.6327282829796606</v>
      </c>
      <c r="H23" s="50">
        <f t="shared" si="8"/>
        <v>3.3211375644102294</v>
      </c>
      <c r="I23" s="51">
        <f t="shared" si="4"/>
        <v>0.2952944286160899</v>
      </c>
      <c r="J23" s="51">
        <f t="shared" si="5"/>
        <v>0.22303201907798864</v>
      </c>
      <c r="K23" s="50">
        <f t="shared" si="18"/>
        <v>1.3871717700139434</v>
      </c>
      <c r="L23" s="50">
        <f t="shared" si="9"/>
        <v>2.9666577946335919</v>
      </c>
      <c r="M23" s="51">
        <f t="shared" si="6"/>
        <v>0.30981112793463628</v>
      </c>
      <c r="N23" s="51">
        <f t="shared" si="7"/>
        <v>0.23538780870028564</v>
      </c>
      <c r="O23" s="36"/>
      <c r="P23" t="str">
        <f>'CP3 scores'!T12</f>
        <v>H3-14</v>
      </c>
      <c r="Q23" s="29">
        <f>'CP3 scores'!U12</f>
        <v>1.2</v>
      </c>
      <c r="R23" s="29">
        <f>'CP3 scores'!V12</f>
        <v>1.18</v>
      </c>
      <c r="S23" s="29">
        <f>'CP3 scores'!X12</f>
        <v>1.0681747872606964</v>
      </c>
      <c r="T23" s="29">
        <f>'CP3 scores'!Y12</f>
        <v>1.0377640779427459</v>
      </c>
      <c r="U23" s="37">
        <f t="shared" si="10"/>
        <v>1.7377886713762648E-2</v>
      </c>
      <c r="V23" s="37">
        <f t="shared" si="11"/>
        <v>2.6320494405767399E-2</v>
      </c>
      <c r="W23" s="38">
        <f t="shared" si="19"/>
        <v>0.24390981799533384</v>
      </c>
      <c r="X23" s="38">
        <f t="shared" si="12"/>
        <v>0.19765632451491566</v>
      </c>
      <c r="Y23" s="37">
        <f t="shared" si="13"/>
        <v>1.2504878204190502E-2</v>
      </c>
      <c r="Z23" s="37">
        <f t="shared" si="14"/>
        <v>2.0231057523477234E-2</v>
      </c>
      <c r="AA23" s="38">
        <f t="shared" si="15"/>
        <v>0.2776038495462354</v>
      </c>
      <c r="AB23" s="38">
        <f t="shared" si="16"/>
        <v>0.2273810720563183</v>
      </c>
    </row>
    <row r="24" spans="2:28">
      <c r="B24" t="str">
        <f>'CP3 scores'!B13</f>
        <v>C-6</v>
      </c>
      <c r="C24" s="41">
        <f>'CP3 scores'!C13</f>
        <v>183</v>
      </c>
      <c r="D24" s="41">
        <f>'CP3 scores'!D13</f>
        <v>183.1</v>
      </c>
      <c r="E24" s="45">
        <f>'CP3 scores'!F13</f>
        <v>185.19322414574248</v>
      </c>
      <c r="F24" s="45">
        <f>'CP3 scores'!G13</f>
        <v>185.16811364805463</v>
      </c>
      <c r="G24" s="50">
        <f t="shared" si="17"/>
        <v>4.8102321534678163</v>
      </c>
      <c r="H24" s="50">
        <f t="shared" si="8"/>
        <v>4.7007167908807501</v>
      </c>
      <c r="I24" s="51">
        <f t="shared" si="4"/>
        <v>0.18099331633060778</v>
      </c>
      <c r="J24" s="51">
        <f t="shared" si="5"/>
        <v>0.18365025915660538</v>
      </c>
      <c r="K24" s="50">
        <f t="shared" si="18"/>
        <v>4.3815873243193444</v>
      </c>
      <c r="L24" s="50">
        <f t="shared" si="9"/>
        <v>4.2770940612698478</v>
      </c>
      <c r="M24" s="51">
        <f t="shared" si="6"/>
        <v>0.19173831322852175</v>
      </c>
      <c r="N24" s="51">
        <f t="shared" si="7"/>
        <v>0.19450523851086365</v>
      </c>
      <c r="O24" s="36"/>
      <c r="P24" t="str">
        <f>'CP3 scores'!T13</f>
        <v>H3-15</v>
      </c>
      <c r="Q24" s="29">
        <f>'CP3 scores'!U13</f>
        <v>1.28</v>
      </c>
      <c r="R24" s="29">
        <f>'CP3 scores'!V13</f>
        <v>1.33</v>
      </c>
      <c r="S24" s="29">
        <f>'CP3 scores'!X13</f>
        <v>1.1992308956419273</v>
      </c>
      <c r="T24" s="29">
        <f>'CP3 scores'!Y13</f>
        <v>1.2449679416367037</v>
      </c>
      <c r="U24" s="37">
        <f t="shared" si="10"/>
        <v>6.5236482188052412E-3</v>
      </c>
      <c r="V24" s="37">
        <f t="shared" si="11"/>
        <v>1.2272451131694032E-3</v>
      </c>
      <c r="W24" s="38">
        <f t="shared" si="19"/>
        <v>0.33453345553584768</v>
      </c>
      <c r="X24" s="38">
        <f t="shared" si="12"/>
        <v>0.42626331145563923</v>
      </c>
      <c r="Y24" s="37">
        <f t="shared" si="13"/>
        <v>1.7100558654612526E-2</v>
      </c>
      <c r="Z24" s="37">
        <f t="shared" si="14"/>
        <v>7.2304509494990473E-3</v>
      </c>
      <c r="AA24" s="38">
        <f t="shared" si="15"/>
        <v>0.24562601965650455</v>
      </c>
      <c r="AB24" s="38">
        <f t="shared" si="16"/>
        <v>0.32641813067989234</v>
      </c>
    </row>
    <row r="25" spans="2:28">
      <c r="B25" t="str">
        <f>'CP3 scores'!B14</f>
        <v>C-7</v>
      </c>
      <c r="C25" s="41">
        <f>'CP3 scores'!C14</f>
        <v>148.5</v>
      </c>
      <c r="D25" s="41">
        <f>'CP3 scores'!D14</f>
        <v>148.30000000000001</v>
      </c>
      <c r="E25" s="45">
        <f>'CP3 scores'!F14</f>
        <v>149.20836457444406</v>
      </c>
      <c r="F25" s="45">
        <f>'CP3 scores'!G14</f>
        <v>149.17452507928735</v>
      </c>
      <c r="G25" s="50">
        <f t="shared" si="17"/>
        <v>0.50178037032731659</v>
      </c>
      <c r="H25" s="50">
        <f t="shared" si="8"/>
        <v>0.4549840825876047</v>
      </c>
      <c r="I25" s="51">
        <f t="shared" si="4"/>
        <v>0.3822205864752326</v>
      </c>
      <c r="J25" s="51">
        <f t="shared" si="5"/>
        <v>0.38767066271239436</v>
      </c>
      <c r="K25" s="50">
        <f t="shared" si="18"/>
        <v>0.82512620010492055</v>
      </c>
      <c r="L25" s="50">
        <f t="shared" si="9"/>
        <v>0.76479411430252442</v>
      </c>
      <c r="M25" s="51">
        <f t="shared" si="6"/>
        <v>0.35058678425256995</v>
      </c>
      <c r="N25" s="51">
        <f t="shared" si="7"/>
        <v>0.35586457137463567</v>
      </c>
      <c r="O25" s="36"/>
      <c r="P25" t="str">
        <f>'CP3 scores'!T14</f>
        <v>H-16a</v>
      </c>
      <c r="Q25" s="29">
        <f>'CP3 scores'!U14</f>
        <v>2.73</v>
      </c>
      <c r="R25" s="29">
        <f>'CP3 scores'!V14</f>
        <v>2.71</v>
      </c>
      <c r="S25" s="29">
        <f>'CP3 scores'!X14</f>
        <v>2.5114861836384037</v>
      </c>
      <c r="T25" s="29">
        <f>'CP3 scores'!Y14</f>
        <v>2.4851446183956747</v>
      </c>
      <c r="U25" s="37">
        <f t="shared" si="10"/>
        <v>4.774828794090942E-2</v>
      </c>
      <c r="V25" s="37">
        <f t="shared" si="11"/>
        <v>5.9954157900599762E-2</v>
      </c>
      <c r="W25" s="38">
        <f t="shared" si="19"/>
        <v>0.12860902839559196</v>
      </c>
      <c r="X25" s="38">
        <f t="shared" si="12"/>
        <v>0.10343124443448137</v>
      </c>
      <c r="Y25" s="37">
        <f t="shared" si="13"/>
        <v>3.9407735286445561E-2</v>
      </c>
      <c r="Z25" s="37">
        <f t="shared" si="14"/>
        <v>5.0559942636426741E-2</v>
      </c>
      <c r="AA25" s="38">
        <f t="shared" si="15"/>
        <v>0.15069907455666753</v>
      </c>
      <c r="AB25" s="38">
        <f t="shared" si="16"/>
        <v>0.12215001272828063</v>
      </c>
    </row>
    <row r="26" spans="2:28">
      <c r="B26" t="str">
        <f>'CP3 scores'!B15</f>
        <v>C-8</v>
      </c>
      <c r="C26" s="41">
        <f>'CP3 scores'!C15</f>
        <v>132.1</v>
      </c>
      <c r="D26" s="41">
        <f>'CP3 scores'!D15</f>
        <v>132.30000000000001</v>
      </c>
      <c r="E26" s="45">
        <f>'CP3 scores'!F15</f>
        <v>133.24000947792507</v>
      </c>
      <c r="F26" s="45">
        <f>'CP3 scores'!G15</f>
        <v>133.97501918786605</v>
      </c>
      <c r="G26" s="50">
        <f t="shared" si="17"/>
        <v>1.2996216097590054</v>
      </c>
      <c r="H26" s="50">
        <f t="shared" si="8"/>
        <v>3.5156969548658945</v>
      </c>
      <c r="I26" s="51">
        <f t="shared" si="4"/>
        <v>0.31538581039706082</v>
      </c>
      <c r="J26" s="51">
        <f t="shared" si="5"/>
        <v>0.21670242559073127</v>
      </c>
      <c r="K26" s="50">
        <f t="shared" si="18"/>
        <v>0.88361781858894273</v>
      </c>
      <c r="L26" s="50">
        <f t="shared" si="9"/>
        <v>2.8056892797194135</v>
      </c>
      <c r="M26" s="51">
        <f t="shared" si="6"/>
        <v>0.34568086043837942</v>
      </c>
      <c r="N26" s="51">
        <f t="shared" si="7"/>
        <v>0.24138994981296458</v>
      </c>
      <c r="O26" s="36"/>
      <c r="P26" t="str">
        <f>'CP3 scores'!T15</f>
        <v>H-16b</v>
      </c>
      <c r="Q26" s="29">
        <f>'CP3 scores'!U15</f>
        <v>3.09</v>
      </c>
      <c r="R26" s="29">
        <f>'CP3 scores'!V15</f>
        <v>3.08</v>
      </c>
      <c r="S26" s="29">
        <f>'CP3 scores'!X15</f>
        <v>3.0523720583862821</v>
      </c>
      <c r="T26" s="29">
        <f>'CP3 scores'!Y15</f>
        <v>3.0792298408434999</v>
      </c>
      <c r="U26" s="37">
        <f t="shared" si="10"/>
        <v>1.4158619900853514E-3</v>
      </c>
      <c r="V26" s="37">
        <f t="shared" si="11"/>
        <v>1.1599632825633919E-4</v>
      </c>
      <c r="W26" s="38">
        <f t="shared" si="19"/>
        <v>0.42087675553054738</v>
      </c>
      <c r="X26" s="38">
        <f t="shared" si="12"/>
        <v>0.47719925727985735</v>
      </c>
      <c r="Y26" s="37">
        <f t="shared" si="13"/>
        <v>7.633031578110083E-4</v>
      </c>
      <c r="Z26" s="37">
        <f t="shared" si="14"/>
        <v>5.9314512634100508E-7</v>
      </c>
      <c r="AA26" s="38">
        <f t="shared" si="15"/>
        <v>0.44170757509519287</v>
      </c>
      <c r="AB26" s="38">
        <f t="shared" si="16"/>
        <v>0.49836856876569469</v>
      </c>
    </row>
    <row r="27" spans="2:28">
      <c r="B27" t="str">
        <f>'CP3 scores'!B16</f>
        <v>C-8a</v>
      </c>
      <c r="C27" s="41">
        <f>'CP3 scores'!C16</f>
        <v>66.900000000000006</v>
      </c>
      <c r="D27" s="41">
        <f>'CP3 scores'!D16</f>
        <v>66.900000000000006</v>
      </c>
      <c r="E27" s="45">
        <f>'CP3 scores'!F16</f>
        <v>68.977118818114008</v>
      </c>
      <c r="F27" s="45">
        <f>'CP3 scores'!G16</f>
        <v>69.105801147474693</v>
      </c>
      <c r="G27" s="50">
        <f t="shared" si="17"/>
        <v>4.3144225845633084</v>
      </c>
      <c r="H27" s="50">
        <f t="shared" si="8"/>
        <v>4.8655587022006488</v>
      </c>
      <c r="I27" s="51">
        <f t="shared" si="4"/>
        <v>0.19350978337979241</v>
      </c>
      <c r="J27" s="51">
        <f t="shared" si="5"/>
        <v>0.17967291583662182</v>
      </c>
      <c r="K27" s="50">
        <f t="shared" si="18"/>
        <v>4.3144225845633084</v>
      </c>
      <c r="L27" s="50">
        <f t="shared" si="9"/>
        <v>4.8655587022006488</v>
      </c>
      <c r="M27" s="51">
        <f t="shared" si="6"/>
        <v>0.19350978337979241</v>
      </c>
      <c r="N27" s="51">
        <f t="shared" si="7"/>
        <v>0.17967291583662182</v>
      </c>
      <c r="O27" s="36"/>
      <c r="P27" t="str">
        <f>'CP3 scores'!T16</f>
        <v>H-17</v>
      </c>
      <c r="Q27" s="29">
        <f>'CP3 scores'!U16</f>
        <v>4.41</v>
      </c>
      <c r="R27" s="29">
        <f>'CP3 scores'!V16</f>
        <v>4.34</v>
      </c>
      <c r="S27" s="29">
        <f>'CP3 scores'!X16</f>
        <v>4.1506300428215956</v>
      </c>
      <c r="T27" s="29">
        <f>'CP3 scores'!Y16</f>
        <v>4.1754685953805106</v>
      </c>
      <c r="U27" s="37">
        <f t="shared" si="10"/>
        <v>6.7272774686727377E-2</v>
      </c>
      <c r="V27" s="37">
        <f t="shared" si="11"/>
        <v>5.5004979752790707E-2</v>
      </c>
      <c r="W27" s="38">
        <f t="shared" si="19"/>
        <v>9.1348347761107895E-2</v>
      </c>
      <c r="X27" s="38">
        <f t="shared" si="12"/>
        <v>0.11278571702533013</v>
      </c>
      <c r="Y27" s="37">
        <f t="shared" si="13"/>
        <v>3.5860980681750643E-2</v>
      </c>
      <c r="Z27" s="37">
        <f t="shared" si="14"/>
        <v>2.7070583106062081E-2</v>
      </c>
      <c r="AA27" s="38">
        <f t="shared" si="15"/>
        <v>0.16168855914921387</v>
      </c>
      <c r="AB27" s="38">
        <f t="shared" si="16"/>
        <v>0.1944183488113771</v>
      </c>
    </row>
    <row r="28" spans="2:28">
      <c r="B28" t="str">
        <f>'CP3 scores'!B17</f>
        <v>C-9</v>
      </c>
      <c r="C28" s="41">
        <f>'CP3 scores'!C17</f>
        <v>103.4</v>
      </c>
      <c r="D28" s="41">
        <f>'CP3 scores'!D17</f>
        <v>103.4</v>
      </c>
      <c r="E28" s="45">
        <f>'CP3 scores'!F17</f>
        <v>107.05612841277255</v>
      </c>
      <c r="F28" s="45">
        <f>'CP3 scores'!G17</f>
        <v>107.03187858954566</v>
      </c>
      <c r="G28" s="50">
        <f t="shared" si="17"/>
        <v>13.367274970682695</v>
      </c>
      <c r="H28" s="50">
        <f t="shared" si="8"/>
        <v>13.1905420892001</v>
      </c>
      <c r="I28" s="51">
        <f t="shared" si="4"/>
        <v>7.0581584138345366E-2</v>
      </c>
      <c r="J28" s="51">
        <f t="shared" si="5"/>
        <v>7.1783337255047597E-2</v>
      </c>
      <c r="K28" s="50">
        <f t="shared" si="18"/>
        <v>13.367274970682695</v>
      </c>
      <c r="L28" s="50">
        <f t="shared" si="9"/>
        <v>13.1905420892001</v>
      </c>
      <c r="M28" s="51">
        <f t="shared" si="6"/>
        <v>7.0581584138345366E-2</v>
      </c>
      <c r="N28" s="51">
        <f t="shared" si="7"/>
        <v>7.1783337255047597E-2</v>
      </c>
      <c r="O28" s="36"/>
      <c r="P28" t="str">
        <f>'CP3 scores'!T17</f>
        <v>H3-19</v>
      </c>
      <c r="Q28" s="29">
        <f>'CP3 scores'!U17</f>
        <v>1.25</v>
      </c>
      <c r="R28" s="29">
        <f>'CP3 scores'!V17</f>
        <v>1.24</v>
      </c>
      <c r="S28" s="29">
        <f>'CP3 scores'!X17</f>
        <v>1.2411390754886824</v>
      </c>
      <c r="T28" s="29">
        <f>'CP3 scores'!Y17</f>
        <v>1.2307340608608492</v>
      </c>
      <c r="U28" s="37">
        <f t="shared" si="10"/>
        <v>7.8515983195268896E-5</v>
      </c>
      <c r="V28" s="37">
        <f t="shared" si="11"/>
        <v>3.71176410913461E-4</v>
      </c>
      <c r="W28" s="38">
        <f t="shared" si="19"/>
        <v>0.48123749616909905</v>
      </c>
      <c r="X28" s="38">
        <f t="shared" si="12"/>
        <v>0.45926763827345529</v>
      </c>
      <c r="Y28" s="37">
        <f t="shared" si="13"/>
        <v>1.2974929689170876E-6</v>
      </c>
      <c r="Z28" s="37">
        <f t="shared" si="14"/>
        <v>8.5857628130445689E-5</v>
      </c>
      <c r="AA28" s="38">
        <f t="shared" si="15"/>
        <v>0.49758710068494416</v>
      </c>
      <c r="AB28" s="38">
        <f t="shared" si="16"/>
        <v>0.48038065193288959</v>
      </c>
    </row>
    <row r="29" spans="2:28">
      <c r="B29" t="str">
        <f>'CP3 scores'!B18</f>
        <v>C-9a</v>
      </c>
      <c r="C29" s="41">
        <f>'CP3 scores'!C18</f>
        <v>94.6</v>
      </c>
      <c r="D29" s="41">
        <f>'CP3 scores'!D18</f>
        <v>94.4</v>
      </c>
      <c r="E29" s="45">
        <f>'CP3 scores'!F18</f>
        <v>97.171308439401045</v>
      </c>
      <c r="F29" s="45">
        <f>'CP3 scores'!G18</f>
        <v>96.714565280531318</v>
      </c>
      <c r="G29" s="50">
        <f t="shared" si="17"/>
        <v>6.6116270905350669</v>
      </c>
      <c r="H29" s="50">
        <f t="shared" si="8"/>
        <v>4.4713863256285142</v>
      </c>
      <c r="I29" s="51">
        <f t="shared" si="4"/>
        <v>0.14429842734782605</v>
      </c>
      <c r="J29" s="51">
        <f t="shared" si="5"/>
        <v>0.18940844389457878</v>
      </c>
      <c r="K29" s="50">
        <f t="shared" si="18"/>
        <v>7.6801504662954247</v>
      </c>
      <c r="L29" s="50">
        <f t="shared" si="9"/>
        <v>5.3572124378409907</v>
      </c>
      <c r="M29" s="51">
        <f t="shared" si="6"/>
        <v>0.12734135632385224</v>
      </c>
      <c r="N29" s="51">
        <f t="shared" si="7"/>
        <v>0.16854252648802892</v>
      </c>
      <c r="O29" s="36"/>
      <c r="P29" t="str">
        <f>'CP3 scores'!T18</f>
        <v>H3-20</v>
      </c>
      <c r="Q29" s="29">
        <f>'CP3 scores'!U18</f>
        <v>1.5</v>
      </c>
      <c r="R29" s="29">
        <f>'CP3 scores'!V18</f>
        <v>1.45</v>
      </c>
      <c r="S29" s="29">
        <f>'CP3 scores'!X18</f>
        <v>1.524825950028478</v>
      </c>
      <c r="T29" s="29">
        <f>'CP3 scores'!Y18</f>
        <v>1.4997717239988979</v>
      </c>
      <c r="U29" s="37">
        <f t="shared" si="10"/>
        <v>6.1632779481648602E-4</v>
      </c>
      <c r="V29" s="37">
        <f t="shared" si="11"/>
        <v>5.2109932679161452E-8</v>
      </c>
      <c r="W29" s="38">
        <f t="shared" si="19"/>
        <v>0.44757948703807771</v>
      </c>
      <c r="X29" s="38">
        <f t="shared" si="12"/>
        <v>0.4995164406650392</v>
      </c>
      <c r="Y29" s="37">
        <f t="shared" si="13"/>
        <v>5.5989227976642906E-3</v>
      </c>
      <c r="Z29" s="37">
        <f t="shared" si="14"/>
        <v>2.4772245098224747E-3</v>
      </c>
      <c r="AA29" s="38">
        <f t="shared" si="15"/>
        <v>0.34599135065243347</v>
      </c>
      <c r="AB29" s="38">
        <f t="shared" si="16"/>
        <v>0.39591299188805862</v>
      </c>
    </row>
    <row r="30" spans="2:28">
      <c r="B30" t="str">
        <f>'CP3 scores'!B19</f>
        <v>C-10a</v>
      </c>
      <c r="C30" s="41">
        <f>'CP3 scores'!C19</f>
        <v>164.6</v>
      </c>
      <c r="D30" s="41">
        <f>'CP3 scores'!D19</f>
        <v>164.8</v>
      </c>
      <c r="E30" s="45">
        <f>'CP3 scores'!F19</f>
        <v>166.56638828942152</v>
      </c>
      <c r="F30" s="45">
        <f>'CP3 scores'!G19</f>
        <v>166.51397987361389</v>
      </c>
      <c r="G30" s="50">
        <f t="shared" si="17"/>
        <v>3.8666829047741329</v>
      </c>
      <c r="H30" s="50">
        <f t="shared" si="8"/>
        <v>3.6633189565990696</v>
      </c>
      <c r="I30" s="51">
        <f t="shared" si="4"/>
        <v>0.20599655740403522</v>
      </c>
      <c r="J30" s="51">
        <f t="shared" si="5"/>
        <v>0.21209301038281958</v>
      </c>
      <c r="K30" s="50">
        <f t="shared" si="18"/>
        <v>3.1201275890054605</v>
      </c>
      <c r="L30" s="50">
        <f t="shared" si="9"/>
        <v>2.9377270071534523</v>
      </c>
      <c r="M30" s="51">
        <f t="shared" si="6"/>
        <v>0.22990006162479815</v>
      </c>
      <c r="N30" s="51">
        <f t="shared" si="7"/>
        <v>0.23644743287661518</v>
      </c>
      <c r="O30" s="36"/>
      <c r="P30" t="str">
        <f>'CP3 scores'!T19</f>
        <v>3-OMe</v>
      </c>
      <c r="Q30" s="29">
        <f>'CP3 scores'!U19</f>
        <v>3.79</v>
      </c>
      <c r="R30" s="29">
        <f>'CP3 scores'!V19</f>
        <v>3.78</v>
      </c>
      <c r="S30" s="29">
        <f>'CP3 scores'!X19</f>
        <v>3.9095067252149232</v>
      </c>
      <c r="T30" s="29">
        <f>'CP3 scores'!Y19</f>
        <v>3.9053097491293198</v>
      </c>
      <c r="U30" s="37">
        <f t="shared" si="10"/>
        <v>1.428185737159514E-2</v>
      </c>
      <c r="V30" s="37">
        <f t="shared" si="11"/>
        <v>1.3296338244266667E-2</v>
      </c>
      <c r="W30" s="38">
        <f t="shared" si="19"/>
        <v>0.26436899869258002</v>
      </c>
      <c r="X30" s="38">
        <f t="shared" si="12"/>
        <v>0.27155581984899613</v>
      </c>
      <c r="Y30" s="37">
        <f t="shared" si="13"/>
        <v>1.6771991875893663E-2</v>
      </c>
      <c r="Z30" s="37">
        <f t="shared" si="14"/>
        <v>1.5702533226853121E-2</v>
      </c>
      <c r="AA30" s="38">
        <f t="shared" si="15"/>
        <v>0.24768683366473176</v>
      </c>
      <c r="AB30" s="38">
        <f t="shared" si="16"/>
        <v>0.25461152999569259</v>
      </c>
    </row>
    <row r="31" spans="2:28">
      <c r="B31" t="str">
        <f>'CP3 scores'!B20</f>
        <v>C-11</v>
      </c>
      <c r="C31" s="41">
        <f>'CP3 scores'!C20</f>
        <v>27.4</v>
      </c>
      <c r="D31" s="41">
        <f>'CP3 scores'!D20</f>
        <v>27</v>
      </c>
      <c r="E31" s="45">
        <f>'CP3 scores'!F20</f>
        <v>28.74454738736662</v>
      </c>
      <c r="F31" s="45">
        <f>'CP3 scores'!G20</f>
        <v>28.49173153763903</v>
      </c>
      <c r="G31" s="50">
        <f t="shared" si="17"/>
        <v>1.8078076768744062</v>
      </c>
      <c r="H31" s="50">
        <f t="shared" si="8"/>
        <v>1.1918777502756837</v>
      </c>
      <c r="I31" s="51">
        <f t="shared" si="4"/>
        <v>0.28580474735593064</v>
      </c>
      <c r="J31" s="51">
        <f t="shared" si="5"/>
        <v>0.32258112151547702</v>
      </c>
      <c r="K31" s="50">
        <f t="shared" si="18"/>
        <v>3.0434455867676982</v>
      </c>
      <c r="L31" s="50">
        <f t="shared" si="9"/>
        <v>2.2252629803869044</v>
      </c>
      <c r="M31" s="51">
        <f t="shared" si="6"/>
        <v>0.2326144820689231</v>
      </c>
      <c r="N31" s="51">
        <f t="shared" si="7"/>
        <v>0.26548452049403348</v>
      </c>
      <c r="O31" s="36"/>
      <c r="P31" t="str">
        <f>'CP3 scores'!T20</f>
        <v>7-OMe</v>
      </c>
      <c r="Q31" s="29">
        <f>'CP3 scores'!U20</f>
        <v>3.83</v>
      </c>
      <c r="R31" s="29">
        <f>'CP3 scores'!V20</f>
        <v>3.83</v>
      </c>
      <c r="S31" s="29">
        <f>'CP3 scores'!X20</f>
        <v>4.0449107431687823</v>
      </c>
      <c r="T31" s="29">
        <f>'CP3 scores'!Y20</f>
        <v>4.0598924571501342</v>
      </c>
      <c r="U31" s="37">
        <f t="shared" si="10"/>
        <v>4.6186627529358273E-2</v>
      </c>
      <c r="V31" s="37">
        <f t="shared" si="11"/>
        <v>5.2850541854526277E-2</v>
      </c>
      <c r="W31" s="38">
        <f t="shared" si="19"/>
        <v>0.13239434425649599</v>
      </c>
      <c r="X31" s="38">
        <f t="shared" si="12"/>
        <v>0.11720199908888995</v>
      </c>
      <c r="Y31" s="37">
        <f t="shared" si="13"/>
        <v>4.6186627529358273E-2</v>
      </c>
      <c r="Z31" s="37">
        <f t="shared" si="14"/>
        <v>5.2850541854526277E-2</v>
      </c>
      <c r="AA31" s="38">
        <f t="shared" si="15"/>
        <v>0.13239434425649599</v>
      </c>
      <c r="AB31" s="38">
        <f t="shared" si="16"/>
        <v>0.11720199908888995</v>
      </c>
    </row>
    <row r="32" spans="2:28">
      <c r="B32" t="str">
        <f>'CP3 scores'!B21</f>
        <v>C-12</v>
      </c>
      <c r="C32" s="41">
        <f>'CP3 scores'!C21</f>
        <v>91.8</v>
      </c>
      <c r="D32" s="41">
        <f>'CP3 scores'!D21</f>
        <v>91.5</v>
      </c>
      <c r="E32" s="45">
        <f>'CP3 scores'!F21</f>
        <v>93.795106003919003</v>
      </c>
      <c r="F32" s="45">
        <f>'CP3 scores'!G21</f>
        <v>93.166996125042303</v>
      </c>
      <c r="G32" s="50">
        <f t="shared" si="17"/>
        <v>3.9804479668736623</v>
      </c>
      <c r="H32" s="50">
        <f t="shared" si="8"/>
        <v>1.8686784058806791</v>
      </c>
      <c r="I32" s="51">
        <f t="shared" si="4"/>
        <v>0.20270668544030046</v>
      </c>
      <c r="J32" s="51">
        <f t="shared" si="5"/>
        <v>0.28265147624623255</v>
      </c>
      <c r="K32" s="50">
        <f t="shared" si="18"/>
        <v>5.2675115692250527</v>
      </c>
      <c r="L32" s="50">
        <f t="shared" si="9"/>
        <v>2.7788760809060533</v>
      </c>
      <c r="M32" s="51">
        <f t="shared" si="6"/>
        <v>0.17049600517538699</v>
      </c>
      <c r="N32" s="51">
        <f t="shared" si="7"/>
        <v>0.24241565588994129</v>
      </c>
      <c r="P32">
        <f>'CP3 scores'!T21</f>
        <v>0</v>
      </c>
      <c r="Q32" s="29">
        <f>'CP3 scores'!U21</f>
        <v>0</v>
      </c>
      <c r="R32" s="29">
        <f>'CP3 scores'!V21</f>
        <v>0</v>
      </c>
      <c r="S32" s="29">
        <f>'CP3 scores'!X21</f>
        <v>0</v>
      </c>
      <c r="T32" s="29">
        <f>'CP3 scores'!Y21</f>
        <v>0</v>
      </c>
      <c r="U32" s="37" t="str">
        <f t="shared" si="10"/>
        <v/>
      </c>
      <c r="V32" s="37" t="str">
        <f t="shared" si="11"/>
        <v/>
      </c>
      <c r="W32" s="38" t="str">
        <f t="shared" si="19"/>
        <v/>
      </c>
      <c r="X32" s="38" t="str">
        <f t="shared" si="12"/>
        <v/>
      </c>
      <c r="Y32" s="37" t="str">
        <f t="shared" si="13"/>
        <v/>
      </c>
      <c r="Z32" s="37" t="str">
        <f t="shared" si="14"/>
        <v/>
      </c>
      <c r="AA32" s="38" t="str">
        <f t="shared" si="15"/>
        <v/>
      </c>
      <c r="AB32" s="38" t="str">
        <f t="shared" si="16"/>
        <v/>
      </c>
    </row>
    <row r="33" spans="2:28">
      <c r="B33" t="str">
        <f>'CP3 scores'!B22</f>
        <v>C-13</v>
      </c>
      <c r="C33" s="41">
        <f>'CP3 scores'!C22</f>
        <v>72</v>
      </c>
      <c r="D33" s="41">
        <f>'CP3 scores'!D22</f>
        <v>71.5</v>
      </c>
      <c r="E33" s="45">
        <f>'CP3 scores'!F22</f>
        <v>71.903571055405436</v>
      </c>
      <c r="F33" s="45">
        <f>'CP3 scores'!G22</f>
        <v>71.621085789127989</v>
      </c>
      <c r="G33" s="50">
        <f t="shared" si="17"/>
        <v>9.2985413556214667E-3</v>
      </c>
      <c r="H33" s="50">
        <f t="shared" si="8"/>
        <v>0.1435759792007591</v>
      </c>
      <c r="I33" s="51">
        <f t="shared" si="4"/>
        <v>0.48369716026064324</v>
      </c>
      <c r="J33" s="51">
        <f t="shared" si="5"/>
        <v>0.43623115592713679</v>
      </c>
      <c r="K33" s="50">
        <f t="shared" si="18"/>
        <v>0.16286959676105761</v>
      </c>
      <c r="L33" s="50">
        <f t="shared" si="9"/>
        <v>1.4661768328747727E-2</v>
      </c>
      <c r="M33" s="51">
        <f t="shared" si="6"/>
        <v>0.43212609888525622</v>
      </c>
      <c r="N33" s="51">
        <f t="shared" si="7"/>
        <v>0.47953228228904088</v>
      </c>
      <c r="P33">
        <f>'CP3 scores'!T22</f>
        <v>0</v>
      </c>
      <c r="Q33" s="29">
        <f>'CP3 scores'!U22</f>
        <v>0</v>
      </c>
      <c r="R33" s="29">
        <f>'CP3 scores'!V22</f>
        <v>0</v>
      </c>
      <c r="S33" s="29">
        <f>'CP3 scores'!X22</f>
        <v>0</v>
      </c>
      <c r="T33" s="29">
        <f>'CP3 scores'!Y22</f>
        <v>0</v>
      </c>
      <c r="U33" s="37" t="str">
        <f t="shared" si="10"/>
        <v/>
      </c>
      <c r="V33" s="37" t="str">
        <f t="shared" si="11"/>
        <v/>
      </c>
      <c r="W33" s="38" t="str">
        <f t="shared" si="19"/>
        <v/>
      </c>
      <c r="X33" s="38" t="str">
        <f t="shared" si="12"/>
        <v/>
      </c>
      <c r="Y33" s="37" t="str">
        <f t="shared" si="13"/>
        <v/>
      </c>
      <c r="Z33" s="37" t="str">
        <f t="shared" si="14"/>
        <v/>
      </c>
      <c r="AA33" s="38" t="str">
        <f t="shared" si="15"/>
        <v/>
      </c>
      <c r="AB33" s="38" t="str">
        <f t="shared" si="16"/>
        <v/>
      </c>
    </row>
    <row r="34" spans="2:28">
      <c r="B34" t="str">
        <f>'CP3 scores'!B23</f>
        <v>C-14</v>
      </c>
      <c r="C34" s="41">
        <f>'CP3 scores'!C23</f>
        <v>24</v>
      </c>
      <c r="D34" s="41">
        <f>'CP3 scores'!D23</f>
        <v>24</v>
      </c>
      <c r="E34" s="45">
        <f>'CP3 scores'!F23</f>
        <v>23.440136073812045</v>
      </c>
      <c r="F34" s="45">
        <f>'CP3 scores'!G23</f>
        <v>22.749008384735227</v>
      </c>
      <c r="G34" s="50">
        <f t="shared" si="17"/>
        <v>0.3134476158465917</v>
      </c>
      <c r="H34" s="50">
        <f t="shared" si="8"/>
        <v>1.5649800214627667</v>
      </c>
      <c r="I34" s="51">
        <f t="shared" si="4"/>
        <v>0.40631949526518552</v>
      </c>
      <c r="J34" s="51">
        <f t="shared" si="5"/>
        <v>0.29914849408578614</v>
      </c>
      <c r="K34" s="50">
        <f t="shared" si="18"/>
        <v>0.3134476158465917</v>
      </c>
      <c r="L34" s="50">
        <f t="shared" si="9"/>
        <v>1.5649800214627667</v>
      </c>
      <c r="M34" s="51">
        <f t="shared" si="6"/>
        <v>0.40631949526518552</v>
      </c>
      <c r="N34" s="51">
        <f t="shared" si="7"/>
        <v>0.29914849408578614</v>
      </c>
      <c r="P34">
        <f>'CP3 scores'!T23</f>
        <v>0</v>
      </c>
      <c r="Q34" s="29">
        <f>'CP3 scores'!U23</f>
        <v>0</v>
      </c>
      <c r="R34" s="29">
        <f>'CP3 scores'!V23</f>
        <v>0</v>
      </c>
      <c r="S34" s="29">
        <f>'CP3 scores'!X23</f>
        <v>0</v>
      </c>
      <c r="T34" s="29">
        <f>'CP3 scores'!Y23</f>
        <v>0</v>
      </c>
      <c r="U34" s="37" t="str">
        <f t="shared" si="10"/>
        <v/>
      </c>
      <c r="V34" s="37" t="str">
        <f t="shared" si="11"/>
        <v/>
      </c>
      <c r="W34" s="38" t="str">
        <f t="shared" si="19"/>
        <v/>
      </c>
      <c r="X34" s="38" t="str">
        <f t="shared" si="12"/>
        <v/>
      </c>
      <c r="Y34" s="37" t="str">
        <f t="shared" si="13"/>
        <v/>
      </c>
      <c r="Z34" s="37" t="str">
        <f t="shared" si="14"/>
        <v/>
      </c>
      <c r="AA34" s="38" t="str">
        <f t="shared" si="15"/>
        <v/>
      </c>
      <c r="AB34" s="38" t="str">
        <f t="shared" si="16"/>
        <v/>
      </c>
    </row>
    <row r="35" spans="2:28">
      <c r="B35" t="str">
        <f>'CP3 scores'!B24</f>
        <v>C-15</v>
      </c>
      <c r="C35" s="41">
        <f>'CP3 scores'!C24</f>
        <v>25.7</v>
      </c>
      <c r="D35" s="41">
        <f>'CP3 scores'!D24</f>
        <v>26.4</v>
      </c>
      <c r="E35" s="45">
        <f>'CP3 scores'!F24</f>
        <v>24.953870927725138</v>
      </c>
      <c r="F35" s="45">
        <f>'CP3 scores'!G24</f>
        <v>25.376466506827011</v>
      </c>
      <c r="G35" s="50">
        <f t="shared" si="17"/>
        <v>0.55670859249374549</v>
      </c>
      <c r="H35" s="50">
        <f t="shared" si="8"/>
        <v>0.10467392120471591</v>
      </c>
      <c r="I35" s="51">
        <f t="shared" si="4"/>
        <v>0.37616971102012897</v>
      </c>
      <c r="J35" s="51">
        <f t="shared" si="5"/>
        <v>0.44547924333541689</v>
      </c>
      <c r="K35" s="50">
        <f t="shared" si="18"/>
        <v>2.0912892936785497</v>
      </c>
      <c r="L35" s="50">
        <f t="shared" si="9"/>
        <v>1.0476208116468977</v>
      </c>
      <c r="M35" s="51">
        <f t="shared" si="6"/>
        <v>0.27169015389137052</v>
      </c>
      <c r="N35" s="51">
        <f t="shared" si="7"/>
        <v>0.33287534172375621</v>
      </c>
      <c r="P35">
        <f>'CP3 scores'!T24</f>
        <v>0</v>
      </c>
      <c r="Q35" s="29">
        <f>'CP3 scores'!U24</f>
        <v>0</v>
      </c>
      <c r="R35" s="29">
        <f>'CP3 scores'!V24</f>
        <v>0</v>
      </c>
      <c r="S35" s="29">
        <f>'CP3 scores'!X24</f>
        <v>0</v>
      </c>
      <c r="T35" s="29">
        <f>'CP3 scores'!Y24</f>
        <v>0</v>
      </c>
      <c r="U35" s="37" t="str">
        <f t="shared" si="10"/>
        <v/>
      </c>
      <c r="V35" s="37" t="str">
        <f t="shared" si="11"/>
        <v/>
      </c>
      <c r="W35" s="38" t="str">
        <f t="shared" si="19"/>
        <v/>
      </c>
      <c r="X35" s="38" t="str">
        <f t="shared" si="12"/>
        <v/>
      </c>
      <c r="Y35" s="37" t="str">
        <f t="shared" si="13"/>
        <v/>
      </c>
      <c r="Z35" s="37" t="str">
        <f t="shared" si="14"/>
        <v/>
      </c>
      <c r="AA35" s="38" t="str">
        <f t="shared" si="15"/>
        <v/>
      </c>
      <c r="AB35" s="38" t="str">
        <f t="shared" si="16"/>
        <v/>
      </c>
    </row>
    <row r="36" spans="2:28">
      <c r="B36" t="str">
        <f>'CP3 scores'!B25</f>
        <v>C-16</v>
      </c>
      <c r="C36" s="41">
        <f>'CP3 scores'!C25</f>
        <v>25.4</v>
      </c>
      <c r="D36" s="41">
        <f>'CP3 scores'!D25</f>
        <v>25.5</v>
      </c>
      <c r="E36" s="45">
        <f>'CP3 scores'!F25</f>
        <v>25.58479425656699</v>
      </c>
      <c r="F36" s="45">
        <f>'CP3 scores'!G25</f>
        <v>25.828466007885076</v>
      </c>
      <c r="G36" s="50">
        <f t="shared" si="17"/>
        <v>3.4148917260147182E-2</v>
      </c>
      <c r="H36" s="50">
        <f t="shared" si="8"/>
        <v>0.18358311991297549</v>
      </c>
      <c r="I36" s="51">
        <f t="shared" si="4"/>
        <v>0.46878411815756282</v>
      </c>
      <c r="J36" s="51">
        <f t="shared" si="5"/>
        <v>0.42798987090643392</v>
      </c>
      <c r="K36" s="50">
        <f t="shared" si="18"/>
        <v>7.1900659467485873E-3</v>
      </c>
      <c r="L36" s="50">
        <f t="shared" si="9"/>
        <v>0.107889918335959</v>
      </c>
      <c r="M36" s="51">
        <f t="shared" si="6"/>
        <v>0.48566315525662018</v>
      </c>
      <c r="N36" s="51">
        <f t="shared" si="7"/>
        <v>0.44465409474592399</v>
      </c>
      <c r="P36">
        <f>'CP3 scores'!T25</f>
        <v>0</v>
      </c>
      <c r="Q36" s="29">
        <f>'CP3 scores'!U25</f>
        <v>0</v>
      </c>
      <c r="R36" s="29">
        <f>'CP3 scores'!V25</f>
        <v>0</v>
      </c>
      <c r="S36" s="29">
        <f>'CP3 scores'!X25</f>
        <v>0</v>
      </c>
      <c r="T36" s="29">
        <f>'CP3 scores'!Y25</f>
        <v>0</v>
      </c>
      <c r="U36" s="37" t="str">
        <f t="shared" si="10"/>
        <v/>
      </c>
      <c r="V36" s="37" t="str">
        <f t="shared" si="11"/>
        <v/>
      </c>
      <c r="W36" s="38" t="str">
        <f t="shared" si="19"/>
        <v/>
      </c>
      <c r="X36" s="38" t="str">
        <f t="shared" si="12"/>
        <v/>
      </c>
      <c r="Y36" s="37" t="str">
        <f t="shared" si="13"/>
        <v/>
      </c>
      <c r="Z36" s="37" t="str">
        <f t="shared" si="14"/>
        <v/>
      </c>
      <c r="AA36" s="38" t="str">
        <f t="shared" si="15"/>
        <v/>
      </c>
      <c r="AB36" s="38" t="str">
        <f t="shared" si="16"/>
        <v/>
      </c>
    </row>
    <row r="37" spans="2:28">
      <c r="B37" t="str">
        <f>'CP3 scores'!B26</f>
        <v>C-17</v>
      </c>
      <c r="C37" s="41">
        <f>'CP3 scores'!C26</f>
        <v>80.7</v>
      </c>
      <c r="D37" s="41">
        <f>'CP3 scores'!D26</f>
        <v>80.8</v>
      </c>
      <c r="E37" s="45">
        <f>'CP3 scores'!F26</f>
        <v>81.30940842545364</v>
      </c>
      <c r="F37" s="45">
        <f>'CP3 scores'!G26</f>
        <v>81.671960190509054</v>
      </c>
      <c r="G37" s="50">
        <f t="shared" si="17"/>
        <v>0.37137862901388097</v>
      </c>
      <c r="H37" s="50">
        <f t="shared" si="8"/>
        <v>0.94470661193439143</v>
      </c>
      <c r="I37" s="51">
        <f t="shared" si="4"/>
        <v>0.39822855512531985</v>
      </c>
      <c r="J37" s="51">
        <f t="shared" si="5"/>
        <v>0.34075736059967865</v>
      </c>
      <c r="K37" s="50">
        <f t="shared" si="18"/>
        <v>0.25949694392315936</v>
      </c>
      <c r="L37" s="50">
        <f t="shared" si="9"/>
        <v>0.76031457383259105</v>
      </c>
      <c r="M37" s="51">
        <f t="shared" si="6"/>
        <v>0.41460638126852412</v>
      </c>
      <c r="N37" s="51">
        <f t="shared" si="7"/>
        <v>0.35626591100201943</v>
      </c>
      <c r="P37">
        <f>'CP3 scores'!T26</f>
        <v>0</v>
      </c>
      <c r="Q37" s="29">
        <f>'CP3 scores'!U26</f>
        <v>0</v>
      </c>
      <c r="R37" s="29">
        <f>'CP3 scores'!V26</f>
        <v>0</v>
      </c>
      <c r="S37" s="29">
        <f>'CP3 scores'!X26</f>
        <v>0</v>
      </c>
      <c r="T37" s="29">
        <f>'CP3 scores'!Y26</f>
        <v>0</v>
      </c>
      <c r="U37" s="37" t="str">
        <f t="shared" si="10"/>
        <v/>
      </c>
      <c r="V37" s="37" t="str">
        <f t="shared" si="11"/>
        <v/>
      </c>
      <c r="W37" s="38" t="str">
        <f t="shared" si="19"/>
        <v/>
      </c>
      <c r="X37" s="38" t="str">
        <f t="shared" si="12"/>
        <v/>
      </c>
      <c r="Y37" s="37" t="str">
        <f t="shared" si="13"/>
        <v/>
      </c>
      <c r="Z37" s="37" t="str">
        <f t="shared" si="14"/>
        <v/>
      </c>
      <c r="AA37" s="38" t="str">
        <f t="shared" si="15"/>
        <v/>
      </c>
      <c r="AB37" s="38" t="str">
        <f t="shared" si="16"/>
        <v/>
      </c>
    </row>
    <row r="38" spans="2:28">
      <c r="B38" t="str">
        <f>'CP3 scores'!B27</f>
        <v>C-18</v>
      </c>
      <c r="C38" s="41">
        <f>'CP3 scores'!C27</f>
        <v>82.5</v>
      </c>
      <c r="D38" s="41">
        <f>'CP3 scores'!D27</f>
        <v>82.6</v>
      </c>
      <c r="E38" s="45">
        <f>'CP3 scores'!F27</f>
        <v>82.332301972423195</v>
      </c>
      <c r="F38" s="45">
        <f>'CP3 scores'!G27</f>
        <v>83.233179768655177</v>
      </c>
      <c r="G38" s="50">
        <f t="shared" si="17"/>
        <v>2.8122628453150691E-2</v>
      </c>
      <c r="H38" s="50">
        <f t="shared" si="8"/>
        <v>0.5375525731652584</v>
      </c>
      <c r="I38" s="51">
        <f t="shared" si="4"/>
        <v>0.47166622280690129</v>
      </c>
      <c r="J38" s="51">
        <f t="shared" si="5"/>
        <v>0.37824071797094705</v>
      </c>
      <c r="K38" s="50">
        <f t="shared" si="18"/>
        <v>7.1662233968508557E-2</v>
      </c>
      <c r="L38" s="50">
        <f t="shared" si="9"/>
        <v>0.40091661943423024</v>
      </c>
      <c r="M38" s="51">
        <f t="shared" si="6"/>
        <v>0.45483766640239298</v>
      </c>
      <c r="N38" s="51">
        <f t="shared" si="7"/>
        <v>0.39436393722226737</v>
      </c>
      <c r="P38">
        <f>'CP3 scores'!T27</f>
        <v>0</v>
      </c>
      <c r="Q38" s="29">
        <f>'CP3 scores'!U27</f>
        <v>0</v>
      </c>
      <c r="R38" s="29">
        <f>'CP3 scores'!V27</f>
        <v>0</v>
      </c>
      <c r="S38" s="29">
        <f>'CP3 scores'!X27</f>
        <v>0</v>
      </c>
      <c r="T38" s="29">
        <f>'CP3 scores'!Y27</f>
        <v>0</v>
      </c>
      <c r="U38" s="37" t="str">
        <f t="shared" si="10"/>
        <v/>
      </c>
      <c r="V38" s="37" t="str">
        <f t="shared" si="11"/>
        <v/>
      </c>
      <c r="W38" s="38" t="str">
        <f t="shared" si="19"/>
        <v/>
      </c>
      <c r="X38" s="38" t="str">
        <f t="shared" si="12"/>
        <v/>
      </c>
      <c r="Y38" s="37" t="str">
        <f t="shared" si="13"/>
        <v/>
      </c>
      <c r="Z38" s="37" t="str">
        <f t="shared" si="14"/>
        <v/>
      </c>
      <c r="AA38" s="38" t="str">
        <f t="shared" si="15"/>
        <v/>
      </c>
      <c r="AB38" s="38" t="str">
        <f t="shared" si="16"/>
        <v/>
      </c>
    </row>
    <row r="39" spans="2:28">
      <c r="B39" t="str">
        <f>'CP3 scores'!B28</f>
        <v>C-19</v>
      </c>
      <c r="C39" s="41">
        <f>'CP3 scores'!C28</f>
        <v>21</v>
      </c>
      <c r="D39" s="41">
        <f>'CP3 scores'!D28</f>
        <v>21.2</v>
      </c>
      <c r="E39" s="45">
        <f>'CP3 scores'!F28</f>
        <v>20.857171760031584</v>
      </c>
      <c r="F39" s="45">
        <f>'CP3 scores'!G28</f>
        <v>20.86646620115976</v>
      </c>
      <c r="G39" s="50">
        <f t="shared" si="17"/>
        <v>2.0399906132475547E-2</v>
      </c>
      <c r="H39" s="50">
        <f t="shared" si="8"/>
        <v>1.7831275432705702E-2</v>
      </c>
      <c r="I39" s="51">
        <f t="shared" si="4"/>
        <v>0.47586178362011267</v>
      </c>
      <c r="J39" s="51">
        <f t="shared" si="5"/>
        <v>0.4774305793793201</v>
      </c>
      <c r="K39" s="50">
        <f t="shared" si="18"/>
        <v>0.11753120211984162</v>
      </c>
      <c r="L39" s="50">
        <f t="shared" si="9"/>
        <v>0.11124479496880126</v>
      </c>
      <c r="M39" s="51">
        <f t="shared" si="6"/>
        <v>0.44225304458114856</v>
      </c>
      <c r="N39" s="51">
        <f t="shared" si="7"/>
        <v>0.44380660122668636</v>
      </c>
      <c r="P39">
        <f>'CP3 scores'!T28</f>
        <v>0</v>
      </c>
      <c r="Q39" s="29">
        <f>'CP3 scores'!U28</f>
        <v>0</v>
      </c>
      <c r="R39" s="29">
        <f>'CP3 scores'!V28</f>
        <v>0</v>
      </c>
      <c r="S39" s="29">
        <f>'CP3 scores'!X28</f>
        <v>0</v>
      </c>
      <c r="T39" s="29">
        <f>'CP3 scores'!Y28</f>
        <v>0</v>
      </c>
      <c r="U39" s="37" t="str">
        <f t="shared" si="10"/>
        <v/>
      </c>
      <c r="V39" s="37" t="str">
        <f t="shared" si="11"/>
        <v/>
      </c>
      <c r="W39" s="38" t="str">
        <f t="shared" si="19"/>
        <v/>
      </c>
      <c r="X39" s="38" t="str">
        <f t="shared" si="12"/>
        <v/>
      </c>
      <c r="Y39" s="37" t="str">
        <f t="shared" si="13"/>
        <v/>
      </c>
      <c r="Z39" s="37" t="str">
        <f t="shared" si="14"/>
        <v/>
      </c>
      <c r="AA39" s="38" t="str">
        <f t="shared" si="15"/>
        <v/>
      </c>
      <c r="AB39" s="38" t="str">
        <f t="shared" si="16"/>
        <v/>
      </c>
    </row>
    <row r="40" spans="2:28">
      <c r="B40" t="str">
        <f>'CP3 scores'!B29</f>
        <v>C-20</v>
      </c>
      <c r="C40" s="41">
        <f>'CP3 scores'!C29</f>
        <v>28.6</v>
      </c>
      <c r="D40" s="41">
        <f>'CP3 scores'!D29</f>
        <v>27.8</v>
      </c>
      <c r="E40" s="45">
        <f>'CP3 scores'!F29</f>
        <v>28.99224405280026</v>
      </c>
      <c r="F40" s="45">
        <f>'CP3 scores'!G29</f>
        <v>27.820121059643672</v>
      </c>
      <c r="G40" s="50">
        <f t="shared" si="17"/>
        <v>0.15385539695717174</v>
      </c>
      <c r="H40" s="50">
        <f t="shared" si="8"/>
        <v>0.60821116161131172</v>
      </c>
      <c r="I40" s="51">
        <f t="shared" si="4"/>
        <v>0.43401089652795233</v>
      </c>
      <c r="J40" s="51">
        <f t="shared" si="5"/>
        <v>0.37079127414263913</v>
      </c>
      <c r="K40" s="50">
        <f t="shared" si="18"/>
        <v>1.4214458814375865</v>
      </c>
      <c r="L40" s="50">
        <f t="shared" si="9"/>
        <v>4.0485704118416361E-4</v>
      </c>
      <c r="M40" s="51">
        <f t="shared" si="6"/>
        <v>0.30768989090389709</v>
      </c>
      <c r="N40" s="51">
        <f t="shared" si="7"/>
        <v>0.49659718189936142</v>
      </c>
      <c r="P40">
        <f>'CP3 scores'!T29</f>
        <v>0</v>
      </c>
      <c r="Q40" s="29">
        <f>'CP3 scores'!U29</f>
        <v>0</v>
      </c>
      <c r="R40" s="29">
        <f>'CP3 scores'!V29</f>
        <v>0</v>
      </c>
      <c r="S40" s="29">
        <f>'CP3 scores'!X29</f>
        <v>0</v>
      </c>
      <c r="T40" s="29">
        <f>'CP3 scores'!Y29</f>
        <v>0</v>
      </c>
      <c r="U40" s="37" t="str">
        <f t="shared" si="10"/>
        <v/>
      </c>
      <c r="V40" s="37" t="str">
        <f t="shared" si="11"/>
        <v/>
      </c>
      <c r="W40" s="38" t="str">
        <f t="shared" si="19"/>
        <v/>
      </c>
      <c r="X40" s="38" t="str">
        <f t="shared" si="12"/>
        <v/>
      </c>
      <c r="Y40" s="37" t="str">
        <f t="shared" si="13"/>
        <v/>
      </c>
      <c r="Z40" s="37" t="str">
        <f t="shared" si="14"/>
        <v/>
      </c>
      <c r="AA40" s="38" t="str">
        <f t="shared" si="15"/>
        <v/>
      </c>
      <c r="AB40" s="38" t="str">
        <f t="shared" si="16"/>
        <v/>
      </c>
    </row>
    <row r="41" spans="2:28">
      <c r="B41" t="str">
        <f>'CP3 scores'!B30</f>
        <v>3-OMe</v>
      </c>
      <c r="C41" s="41">
        <f>'CP3 scores'!C30</f>
        <v>55.6</v>
      </c>
      <c r="D41" s="41">
        <f>'CP3 scores'!D30</f>
        <v>55.6</v>
      </c>
      <c r="E41" s="45">
        <f>'CP3 scores'!F30</f>
        <v>54.501428587025615</v>
      </c>
      <c r="F41" s="45">
        <f>'CP3 scores'!G30</f>
        <v>54.514555283321094</v>
      </c>
      <c r="G41" s="50">
        <f t="shared" si="17"/>
        <v>1.2068591494045409</v>
      </c>
      <c r="H41" s="50">
        <f t="shared" si="8"/>
        <v>1.1781902329661531</v>
      </c>
      <c r="I41" s="51">
        <f t="shared" si="4"/>
        <v>0.32155699437791108</v>
      </c>
      <c r="J41" s="51">
        <f t="shared" si="5"/>
        <v>0.32352379768944162</v>
      </c>
      <c r="K41" s="50">
        <f t="shared" si="18"/>
        <v>1.2068591494045409</v>
      </c>
      <c r="L41" s="50">
        <f t="shared" si="9"/>
        <v>1.1781902329661531</v>
      </c>
      <c r="M41" s="51">
        <f t="shared" si="6"/>
        <v>0.32155699437791108</v>
      </c>
      <c r="N41" s="51">
        <f t="shared" si="7"/>
        <v>0.32352379768944162</v>
      </c>
      <c r="P41">
        <f>'CP3 scores'!T30</f>
        <v>0</v>
      </c>
      <c r="Q41" s="29">
        <f>'CP3 scores'!U30</f>
        <v>0</v>
      </c>
      <c r="R41" s="29">
        <f>'CP3 scores'!V30</f>
        <v>0</v>
      </c>
      <c r="S41" s="29">
        <f>'CP3 scores'!X30</f>
        <v>0</v>
      </c>
      <c r="T41" s="29">
        <f>'CP3 scores'!Y30</f>
        <v>0</v>
      </c>
      <c r="U41" s="37" t="str">
        <f t="shared" si="10"/>
        <v/>
      </c>
      <c r="V41" s="37" t="str">
        <f t="shared" si="11"/>
        <v/>
      </c>
      <c r="W41" s="38" t="str">
        <f t="shared" si="19"/>
        <v/>
      </c>
      <c r="X41" s="38" t="str">
        <f t="shared" si="12"/>
        <v/>
      </c>
      <c r="Y41" s="37" t="str">
        <f t="shared" si="13"/>
        <v/>
      </c>
      <c r="Z41" s="37" t="str">
        <f t="shared" si="14"/>
        <v/>
      </c>
      <c r="AA41" s="38" t="str">
        <f t="shared" si="15"/>
        <v/>
      </c>
      <c r="AB41" s="38" t="str">
        <f t="shared" si="16"/>
        <v/>
      </c>
    </row>
    <row r="42" spans="2:28">
      <c r="B42" t="str">
        <f>'CP3 scores'!B31</f>
        <v>7-OMe</v>
      </c>
      <c r="C42" s="41">
        <f>'CP3 scores'!C31</f>
        <v>60.5</v>
      </c>
      <c r="D42" s="41">
        <f>'CP3 scores'!D31</f>
        <v>60.4</v>
      </c>
      <c r="E42" s="45">
        <f>'CP3 scores'!F31</f>
        <v>59.12982850670199</v>
      </c>
      <c r="F42" s="45">
        <f>'CP3 scores'!G31</f>
        <v>58.945415386666248</v>
      </c>
      <c r="G42" s="50">
        <f t="shared" si="17"/>
        <v>1.8773699210464976</v>
      </c>
      <c r="H42" s="50">
        <f t="shared" si="8"/>
        <v>2.4167333200140511</v>
      </c>
      <c r="I42" s="51">
        <f t="shared" si="4"/>
        <v>0.28220699095015844</v>
      </c>
      <c r="J42" s="51">
        <f t="shared" si="5"/>
        <v>0.2570674704696605</v>
      </c>
      <c r="K42" s="50">
        <f t="shared" si="18"/>
        <v>1.613335622386892</v>
      </c>
      <c r="L42" s="50">
        <f t="shared" si="9"/>
        <v>2.1158163973472965</v>
      </c>
      <c r="M42" s="51">
        <f t="shared" si="6"/>
        <v>0.29638668082993891</v>
      </c>
      <c r="N42" s="51">
        <f t="shared" si="7"/>
        <v>0.27053331377844303</v>
      </c>
      <c r="P42">
        <f>'CP3 scores'!T31</f>
        <v>0</v>
      </c>
      <c r="Q42" s="29">
        <f>'CP3 scores'!U31</f>
        <v>0</v>
      </c>
      <c r="R42" s="29">
        <f>'CP3 scores'!V31</f>
        <v>0</v>
      </c>
      <c r="S42" s="29">
        <f>'CP3 scores'!X31</f>
        <v>0</v>
      </c>
      <c r="T42" s="29">
        <f>'CP3 scores'!Y31</f>
        <v>0</v>
      </c>
      <c r="U42" s="37" t="str">
        <f t="shared" si="10"/>
        <v/>
      </c>
      <c r="V42" s="37" t="str">
        <f t="shared" si="11"/>
        <v/>
      </c>
      <c r="W42" s="38" t="str">
        <f t="shared" si="19"/>
        <v/>
      </c>
      <c r="X42" s="38" t="str">
        <f t="shared" si="12"/>
        <v/>
      </c>
      <c r="Y42" s="37" t="str">
        <f t="shared" si="13"/>
        <v/>
      </c>
      <c r="Z42" s="37" t="str">
        <f t="shared" si="14"/>
        <v/>
      </c>
      <c r="AA42" s="38" t="str">
        <f t="shared" si="15"/>
        <v/>
      </c>
      <c r="AB42" s="38" t="str">
        <f t="shared" si="16"/>
        <v/>
      </c>
    </row>
    <row r="43" spans="2:28">
      <c r="B43">
        <f>'CP3 scores'!B32</f>
        <v>0</v>
      </c>
      <c r="C43" s="41">
        <f>'CP3 scores'!C32</f>
        <v>0</v>
      </c>
      <c r="D43" s="41">
        <f>'CP3 scores'!D32</f>
        <v>0</v>
      </c>
      <c r="E43" s="45">
        <f>'CP3 scores'!F32</f>
        <v>0</v>
      </c>
      <c r="F43" s="45">
        <f>'CP3 scores'!G32</f>
        <v>0</v>
      </c>
      <c r="G43" s="50" t="str">
        <f t="shared" si="17"/>
        <v/>
      </c>
      <c r="H43" s="50" t="str">
        <f t="shared" si="8"/>
        <v/>
      </c>
      <c r="I43" s="51" t="str">
        <f t="shared" si="4"/>
        <v/>
      </c>
      <c r="J43" s="51" t="str">
        <f t="shared" si="5"/>
        <v/>
      </c>
      <c r="K43" s="50" t="str">
        <f t="shared" si="18"/>
        <v/>
      </c>
      <c r="L43" s="50" t="str">
        <f t="shared" si="9"/>
        <v/>
      </c>
      <c r="M43" s="51" t="str">
        <f t="shared" si="6"/>
        <v/>
      </c>
      <c r="N43" s="51" t="str">
        <f t="shared" si="7"/>
        <v/>
      </c>
      <c r="P43">
        <f>'CP3 scores'!T32</f>
        <v>0</v>
      </c>
      <c r="Q43" s="29">
        <f>'CP3 scores'!U32</f>
        <v>0</v>
      </c>
      <c r="R43" s="29">
        <f>'CP3 scores'!V32</f>
        <v>0</v>
      </c>
      <c r="S43" s="29">
        <f>'CP3 scores'!X32</f>
        <v>0</v>
      </c>
      <c r="T43" s="29">
        <f>'CP3 scores'!Y32</f>
        <v>0</v>
      </c>
      <c r="U43" s="37" t="str">
        <f t="shared" si="10"/>
        <v/>
      </c>
      <c r="V43" s="37" t="str">
        <f t="shared" si="11"/>
        <v/>
      </c>
      <c r="W43" s="38" t="str">
        <f t="shared" si="19"/>
        <v/>
      </c>
      <c r="X43" s="38" t="str">
        <f t="shared" si="12"/>
        <v/>
      </c>
      <c r="Y43" s="37" t="str">
        <f t="shared" si="13"/>
        <v/>
      </c>
      <c r="Z43" s="37" t="str">
        <f t="shared" si="14"/>
        <v/>
      </c>
      <c r="AA43" s="38" t="str">
        <f t="shared" si="15"/>
        <v/>
      </c>
      <c r="AB43" s="38" t="str">
        <f t="shared" si="16"/>
        <v/>
      </c>
    </row>
    <row r="44" spans="2:28">
      <c r="B44">
        <f>'CP3 scores'!B33</f>
        <v>0</v>
      </c>
      <c r="C44" s="41">
        <f>'CP3 scores'!C33</f>
        <v>0</v>
      </c>
      <c r="D44" s="41">
        <f>'CP3 scores'!D33</f>
        <v>0</v>
      </c>
      <c r="E44" s="45">
        <f>'CP3 scores'!F33</f>
        <v>0</v>
      </c>
      <c r="F44" s="45">
        <f>'CP3 scores'!G33</f>
        <v>0</v>
      </c>
      <c r="G44" s="50" t="str">
        <f t="shared" si="17"/>
        <v/>
      </c>
      <c r="H44" s="50" t="str">
        <f t="shared" si="8"/>
        <v/>
      </c>
      <c r="I44" s="51" t="str">
        <f t="shared" si="4"/>
        <v/>
      </c>
      <c r="J44" s="51" t="str">
        <f t="shared" si="5"/>
        <v/>
      </c>
      <c r="K44" s="50" t="str">
        <f t="shared" si="18"/>
        <v/>
      </c>
      <c r="L44" s="50" t="str">
        <f t="shared" si="9"/>
        <v/>
      </c>
      <c r="M44" s="51" t="str">
        <f t="shared" si="6"/>
        <v/>
      </c>
      <c r="N44" s="51" t="str">
        <f t="shared" si="7"/>
        <v/>
      </c>
      <c r="P44">
        <f>'CP3 scores'!T33</f>
        <v>0</v>
      </c>
      <c r="Q44" s="29">
        <f>'CP3 scores'!U33</f>
        <v>0</v>
      </c>
      <c r="R44" s="29">
        <f>'CP3 scores'!V33</f>
        <v>0</v>
      </c>
      <c r="S44" s="29">
        <f>'CP3 scores'!X33</f>
        <v>0</v>
      </c>
      <c r="T44" s="29">
        <f>'CP3 scores'!Y33</f>
        <v>0</v>
      </c>
      <c r="U44" s="37" t="str">
        <f t="shared" si="10"/>
        <v/>
      </c>
      <c r="V44" s="37" t="str">
        <f t="shared" si="11"/>
        <v/>
      </c>
      <c r="W44" s="38" t="str">
        <f t="shared" si="19"/>
        <v/>
      </c>
      <c r="X44" s="38" t="str">
        <f t="shared" si="12"/>
        <v/>
      </c>
      <c r="Y44" s="37" t="str">
        <f t="shared" si="13"/>
        <v/>
      </c>
      <c r="Z44" s="37" t="str">
        <f t="shared" si="14"/>
        <v/>
      </c>
      <c r="AA44" s="38" t="str">
        <f t="shared" si="15"/>
        <v/>
      </c>
      <c r="AB44" s="38" t="str">
        <f t="shared" si="16"/>
        <v/>
      </c>
    </row>
    <row r="45" spans="2:28">
      <c r="B45">
        <f>'CP3 scores'!B34</f>
        <v>0</v>
      </c>
      <c r="C45" s="41">
        <f>'CP3 scores'!C34</f>
        <v>0</v>
      </c>
      <c r="D45" s="41">
        <f>'CP3 scores'!D34</f>
        <v>0</v>
      </c>
      <c r="E45" s="45">
        <f>'CP3 scores'!F34</f>
        <v>0</v>
      </c>
      <c r="F45" s="45">
        <f>'CP3 scores'!G34</f>
        <v>0</v>
      </c>
      <c r="G45" s="50" t="str">
        <f t="shared" si="17"/>
        <v/>
      </c>
      <c r="H45" s="50" t="str">
        <f t="shared" si="8"/>
        <v/>
      </c>
      <c r="I45" s="51" t="str">
        <f t="shared" si="4"/>
        <v/>
      </c>
      <c r="J45" s="51" t="str">
        <f t="shared" si="5"/>
        <v/>
      </c>
      <c r="K45" s="50" t="str">
        <f t="shared" si="18"/>
        <v/>
      </c>
      <c r="L45" s="50" t="str">
        <f t="shared" si="9"/>
        <v/>
      </c>
      <c r="M45" s="51" t="str">
        <f t="shared" si="6"/>
        <v/>
      </c>
      <c r="N45" s="51" t="str">
        <f t="shared" si="7"/>
        <v/>
      </c>
      <c r="P45">
        <f>'CP3 scores'!T34</f>
        <v>0</v>
      </c>
      <c r="Q45" s="29">
        <f>'CP3 scores'!U34</f>
        <v>0</v>
      </c>
      <c r="R45" s="29">
        <f>'CP3 scores'!V34</f>
        <v>0</v>
      </c>
      <c r="S45" s="29">
        <f>'CP3 scores'!X34</f>
        <v>0</v>
      </c>
      <c r="T45" s="29">
        <f>'CP3 scores'!Y34</f>
        <v>0</v>
      </c>
      <c r="U45" s="37" t="str">
        <f t="shared" si="10"/>
        <v/>
      </c>
      <c r="V45" s="37" t="str">
        <f t="shared" si="11"/>
        <v/>
      </c>
      <c r="W45" s="38" t="str">
        <f t="shared" si="19"/>
        <v/>
      </c>
      <c r="X45" s="38" t="str">
        <f t="shared" si="12"/>
        <v/>
      </c>
      <c r="Y45" s="37" t="str">
        <f t="shared" si="13"/>
        <v/>
      </c>
      <c r="Z45" s="37" t="str">
        <f t="shared" si="14"/>
        <v/>
      </c>
      <c r="AA45" s="38" t="str">
        <f t="shared" si="15"/>
        <v/>
      </c>
      <c r="AB45" s="38" t="str">
        <f t="shared" si="16"/>
        <v/>
      </c>
    </row>
    <row r="46" spans="2:28">
      <c r="B46">
        <f>'CP3 scores'!B35</f>
        <v>0</v>
      </c>
      <c r="C46" s="41">
        <f>'CP3 scores'!C35</f>
        <v>0</v>
      </c>
      <c r="D46" s="41">
        <f>'CP3 scores'!D35</f>
        <v>0</v>
      </c>
      <c r="E46" s="45">
        <f>'CP3 scores'!F35</f>
        <v>0</v>
      </c>
      <c r="F46" s="45">
        <f>'CP3 scores'!G35</f>
        <v>0</v>
      </c>
      <c r="G46" s="50" t="str">
        <f t="shared" si="17"/>
        <v/>
      </c>
      <c r="H46" s="50" t="str">
        <f t="shared" si="8"/>
        <v/>
      </c>
      <c r="I46" s="51" t="str">
        <f t="shared" si="4"/>
        <v/>
      </c>
      <c r="J46" s="51" t="str">
        <f t="shared" si="5"/>
        <v/>
      </c>
      <c r="K46" s="50" t="str">
        <f t="shared" si="18"/>
        <v/>
      </c>
      <c r="L46" s="50" t="str">
        <f t="shared" si="9"/>
        <v/>
      </c>
      <c r="M46" s="51" t="str">
        <f t="shared" si="6"/>
        <v/>
      </c>
      <c r="N46" s="51" t="str">
        <f t="shared" si="7"/>
        <v/>
      </c>
      <c r="P46">
        <f>'CP3 scores'!T35</f>
        <v>0</v>
      </c>
      <c r="Q46" s="29">
        <f>'CP3 scores'!U35</f>
        <v>0</v>
      </c>
      <c r="R46" s="29">
        <f>'CP3 scores'!V35</f>
        <v>0</v>
      </c>
      <c r="S46" s="29">
        <f>'CP3 scores'!X35</f>
        <v>0</v>
      </c>
      <c r="T46" s="29">
        <f>'CP3 scores'!Y35</f>
        <v>0</v>
      </c>
      <c r="U46" s="37" t="str">
        <f t="shared" si="10"/>
        <v/>
      </c>
      <c r="V46" s="37" t="str">
        <f t="shared" si="11"/>
        <v/>
      </c>
      <c r="W46" s="38" t="str">
        <f t="shared" si="19"/>
        <v/>
      </c>
      <c r="X46" s="38" t="str">
        <f t="shared" si="12"/>
        <v/>
      </c>
      <c r="Y46" s="37" t="str">
        <f t="shared" si="13"/>
        <v/>
      </c>
      <c r="Z46" s="37" t="str">
        <f t="shared" si="14"/>
        <v/>
      </c>
      <c r="AA46" s="38" t="str">
        <f t="shared" si="15"/>
        <v/>
      </c>
      <c r="AB46" s="38" t="str">
        <f t="shared" si="16"/>
        <v/>
      </c>
    </row>
    <row r="47" spans="2:28">
      <c r="B47">
        <f>'CP3 scores'!B36</f>
        <v>0</v>
      </c>
      <c r="C47" s="41">
        <f>'CP3 scores'!C36</f>
        <v>0</v>
      </c>
      <c r="D47" s="41">
        <f>'CP3 scores'!D36</f>
        <v>0</v>
      </c>
      <c r="E47" s="45">
        <f>'CP3 scores'!F36</f>
        <v>0</v>
      </c>
      <c r="F47" s="45">
        <f>'CP3 scores'!G36</f>
        <v>0</v>
      </c>
      <c r="G47" s="50" t="str">
        <f t="shared" si="17"/>
        <v/>
      </c>
      <c r="H47" s="50" t="str">
        <f t="shared" si="8"/>
        <v/>
      </c>
      <c r="I47" s="51" t="str">
        <f t="shared" si="4"/>
        <v/>
      </c>
      <c r="J47" s="51" t="str">
        <f t="shared" si="5"/>
        <v/>
      </c>
      <c r="K47" s="50" t="str">
        <f t="shared" si="18"/>
        <v/>
      </c>
      <c r="L47" s="50" t="str">
        <f t="shared" si="9"/>
        <v/>
      </c>
      <c r="M47" s="51" t="str">
        <f t="shared" si="6"/>
        <v/>
      </c>
      <c r="N47" s="51" t="str">
        <f t="shared" si="7"/>
        <v/>
      </c>
      <c r="P47">
        <f>'CP3 scores'!T36</f>
        <v>0</v>
      </c>
      <c r="Q47" s="29">
        <f>'CP3 scores'!U36</f>
        <v>0</v>
      </c>
      <c r="R47" s="29">
        <f>'CP3 scores'!V36</f>
        <v>0</v>
      </c>
      <c r="S47" s="29">
        <f>'CP3 scores'!X36</f>
        <v>0</v>
      </c>
      <c r="T47" s="29">
        <f>'CP3 scores'!Y36</f>
        <v>0</v>
      </c>
      <c r="U47" s="37" t="str">
        <f t="shared" si="10"/>
        <v/>
      </c>
      <c r="V47" s="37" t="str">
        <f t="shared" si="11"/>
        <v/>
      </c>
      <c r="W47" s="38" t="str">
        <f t="shared" si="19"/>
        <v/>
      </c>
      <c r="X47" s="38" t="str">
        <f t="shared" si="12"/>
        <v/>
      </c>
      <c r="Y47" s="37" t="str">
        <f t="shared" si="13"/>
        <v/>
      </c>
      <c r="Z47" s="37" t="str">
        <f t="shared" si="14"/>
        <v/>
      </c>
      <c r="AA47" s="38" t="str">
        <f t="shared" si="15"/>
        <v/>
      </c>
      <c r="AB47" s="38" t="str">
        <f t="shared" si="16"/>
        <v/>
      </c>
    </row>
    <row r="48" spans="2:28">
      <c r="B48">
        <f>'CP3 scores'!B37</f>
        <v>0</v>
      </c>
      <c r="C48" s="41">
        <f>'CP3 scores'!C37</f>
        <v>0</v>
      </c>
      <c r="D48" s="41">
        <f>'CP3 scores'!D37</f>
        <v>0</v>
      </c>
      <c r="E48" s="45">
        <f>'CP3 scores'!F37</f>
        <v>0</v>
      </c>
      <c r="F48" s="45">
        <f>'CP3 scores'!G37</f>
        <v>0</v>
      </c>
      <c r="G48" s="50" t="str">
        <f t="shared" si="17"/>
        <v/>
      </c>
      <c r="H48" s="50" t="str">
        <f t="shared" si="8"/>
        <v/>
      </c>
      <c r="I48" s="51" t="str">
        <f t="shared" si="4"/>
        <v/>
      </c>
      <c r="J48" s="51" t="str">
        <f t="shared" si="5"/>
        <v/>
      </c>
      <c r="K48" s="50" t="str">
        <f t="shared" si="18"/>
        <v/>
      </c>
      <c r="L48" s="50" t="str">
        <f t="shared" si="9"/>
        <v/>
      </c>
      <c r="M48" s="51" t="str">
        <f t="shared" si="6"/>
        <v/>
      </c>
      <c r="N48" s="51" t="str">
        <f t="shared" si="7"/>
        <v/>
      </c>
      <c r="P48">
        <f>'CP3 scores'!T37</f>
        <v>0</v>
      </c>
      <c r="Q48" s="29">
        <f>'CP3 scores'!U37</f>
        <v>0</v>
      </c>
      <c r="R48" s="29">
        <f>'CP3 scores'!V37</f>
        <v>0</v>
      </c>
      <c r="S48" s="29">
        <f>'CP3 scores'!X37</f>
        <v>0</v>
      </c>
      <c r="T48" s="29">
        <f>'CP3 scores'!Y37</f>
        <v>0</v>
      </c>
      <c r="U48" s="37" t="str">
        <f t="shared" si="10"/>
        <v/>
      </c>
      <c r="V48" s="37" t="str">
        <f t="shared" si="11"/>
        <v/>
      </c>
      <c r="W48" s="38" t="str">
        <f t="shared" si="19"/>
        <v/>
      </c>
      <c r="X48" s="38" t="str">
        <f t="shared" si="12"/>
        <v/>
      </c>
      <c r="Y48" s="37" t="str">
        <f t="shared" si="13"/>
        <v/>
      </c>
      <c r="Z48" s="37" t="str">
        <f t="shared" si="14"/>
        <v/>
      </c>
      <c r="AA48" s="38" t="str">
        <f t="shared" si="15"/>
        <v/>
      </c>
      <c r="AB48" s="38" t="str">
        <f t="shared" si="16"/>
        <v/>
      </c>
    </row>
    <row r="49" spans="2:28">
      <c r="B49">
        <f>'CP3 scores'!B38</f>
        <v>0</v>
      </c>
      <c r="C49" s="41">
        <f>'CP3 scores'!C38</f>
        <v>0</v>
      </c>
      <c r="D49" s="41">
        <f>'CP3 scores'!D38</f>
        <v>0</v>
      </c>
      <c r="E49" s="45">
        <f>'CP3 scores'!F38</f>
        <v>0</v>
      </c>
      <c r="F49" s="45">
        <f>'CP3 scores'!G38</f>
        <v>0</v>
      </c>
      <c r="G49" s="50" t="str">
        <f t="shared" si="17"/>
        <v/>
      </c>
      <c r="H49" s="50" t="str">
        <f t="shared" si="8"/>
        <v/>
      </c>
      <c r="I49" s="51" t="str">
        <f t="shared" si="4"/>
        <v/>
      </c>
      <c r="J49" s="51" t="str">
        <f t="shared" si="5"/>
        <v/>
      </c>
      <c r="K49" s="50" t="str">
        <f t="shared" si="18"/>
        <v/>
      </c>
      <c r="L49" s="50" t="str">
        <f t="shared" si="9"/>
        <v/>
      </c>
      <c r="M49" s="51" t="str">
        <f t="shared" si="6"/>
        <v/>
      </c>
      <c r="N49" s="51" t="str">
        <f t="shared" si="7"/>
        <v/>
      </c>
      <c r="P49">
        <f>'CP3 scores'!T38</f>
        <v>0</v>
      </c>
      <c r="Q49" s="29">
        <f>'CP3 scores'!U38</f>
        <v>0</v>
      </c>
      <c r="R49" s="29">
        <f>'CP3 scores'!V38</f>
        <v>0</v>
      </c>
      <c r="S49" s="29">
        <f>'CP3 scores'!X38</f>
        <v>0</v>
      </c>
      <c r="T49" s="29">
        <f>'CP3 scores'!Y38</f>
        <v>0</v>
      </c>
      <c r="U49" s="37" t="str">
        <f t="shared" si="10"/>
        <v/>
      </c>
      <c r="V49" s="37" t="str">
        <f t="shared" si="11"/>
        <v/>
      </c>
      <c r="W49" s="38" t="str">
        <f t="shared" si="19"/>
        <v/>
      </c>
      <c r="X49" s="38" t="str">
        <f t="shared" si="12"/>
        <v/>
      </c>
      <c r="Y49" s="37" t="str">
        <f t="shared" si="13"/>
        <v/>
      </c>
      <c r="Z49" s="37" t="str">
        <f t="shared" si="14"/>
        <v/>
      </c>
      <c r="AA49" s="38" t="str">
        <f t="shared" si="15"/>
        <v/>
      </c>
      <c r="AB49" s="38" t="str">
        <f t="shared" si="16"/>
        <v/>
      </c>
    </row>
    <row r="50" spans="2:28">
      <c r="B50">
        <f>'CP3 scores'!B39</f>
        <v>0</v>
      </c>
      <c r="C50" s="41">
        <f>'CP3 scores'!C39</f>
        <v>0</v>
      </c>
      <c r="D50" s="41">
        <f>'CP3 scores'!D39</f>
        <v>0</v>
      </c>
      <c r="E50" s="45">
        <f>'CP3 scores'!F39</f>
        <v>0</v>
      </c>
      <c r="F50" s="45">
        <f>'CP3 scores'!G39</f>
        <v>0</v>
      </c>
      <c r="G50" s="50" t="str">
        <f t="shared" si="17"/>
        <v/>
      </c>
      <c r="H50" s="50" t="str">
        <f t="shared" si="8"/>
        <v/>
      </c>
      <c r="I50" s="51" t="str">
        <f t="shared" ref="I50:I81" si="20">IF(G50="","",(1-_xlfn.T.DIST(SQRT(G50)/$J$9,$J$10,TRUE)))</f>
        <v/>
      </c>
      <c r="J50" s="51" t="str">
        <f t="shared" ref="J50:J81" si="21">IF(H50="","",(1-_xlfn.T.DIST(SQRT(H50)/$J$9,$J$10,TRUE)))</f>
        <v/>
      </c>
      <c r="K50" s="50" t="str">
        <f t="shared" si="18"/>
        <v/>
      </c>
      <c r="L50" s="50" t="str">
        <f t="shared" si="9"/>
        <v/>
      </c>
      <c r="M50" s="51" t="str">
        <f t="shared" ref="M50:M81" si="22">IF(K50="","",(1-_xlfn.T.DIST(SQRT(K50)/$J$9,$J$10,TRUE)))</f>
        <v/>
      </c>
      <c r="N50" s="51" t="str">
        <f t="shared" ref="N50:N81" si="23">IF(L50="","",(1-_xlfn.T.DIST(SQRT(L50)/$J$9,$J$10,TRUE)))</f>
        <v/>
      </c>
      <c r="P50">
        <f>'CP3 scores'!T39</f>
        <v>0</v>
      </c>
      <c r="Q50" s="29">
        <f>'CP3 scores'!U39</f>
        <v>0</v>
      </c>
      <c r="R50" s="29">
        <f>'CP3 scores'!V39</f>
        <v>0</v>
      </c>
      <c r="S50" s="29">
        <f>'CP3 scores'!X39</f>
        <v>0</v>
      </c>
      <c r="T50" s="29">
        <f>'CP3 scores'!Y39</f>
        <v>0</v>
      </c>
      <c r="U50" s="37" t="str">
        <f t="shared" si="10"/>
        <v/>
      </c>
      <c r="V50" s="37" t="str">
        <f t="shared" si="11"/>
        <v/>
      </c>
      <c r="W50" s="38" t="str">
        <f t="shared" si="19"/>
        <v/>
      </c>
      <c r="X50" s="38" t="str">
        <f t="shared" si="12"/>
        <v/>
      </c>
      <c r="Y50" s="37" t="str">
        <f t="shared" si="13"/>
        <v/>
      </c>
      <c r="Z50" s="37" t="str">
        <f t="shared" si="14"/>
        <v/>
      </c>
      <c r="AA50" s="38" t="str">
        <f t="shared" si="15"/>
        <v/>
      </c>
      <c r="AB50" s="38" t="str">
        <f t="shared" si="16"/>
        <v/>
      </c>
    </row>
    <row r="51" spans="2:28">
      <c r="B51">
        <f>'CP3 scores'!B40</f>
        <v>0</v>
      </c>
      <c r="C51" s="41">
        <f>'CP3 scores'!C40</f>
        <v>0</v>
      </c>
      <c r="D51" s="41">
        <f>'CP3 scores'!D40</f>
        <v>0</v>
      </c>
      <c r="E51" s="45">
        <f>'CP3 scores'!F40</f>
        <v>0</v>
      </c>
      <c r="F51" s="45">
        <f>'CP3 scores'!G40</f>
        <v>0</v>
      </c>
      <c r="G51" s="50" t="str">
        <f t="shared" si="17"/>
        <v/>
      </c>
      <c r="H51" s="50" t="str">
        <f t="shared" si="8"/>
        <v/>
      </c>
      <c r="I51" s="51" t="str">
        <f t="shared" si="20"/>
        <v/>
      </c>
      <c r="J51" s="51" t="str">
        <f t="shared" si="21"/>
        <v/>
      </c>
      <c r="K51" s="50" t="str">
        <f t="shared" si="18"/>
        <v/>
      </c>
      <c r="L51" s="50" t="str">
        <f t="shared" si="9"/>
        <v/>
      </c>
      <c r="M51" s="51" t="str">
        <f t="shared" si="22"/>
        <v/>
      </c>
      <c r="N51" s="51" t="str">
        <f t="shared" si="23"/>
        <v/>
      </c>
      <c r="P51">
        <f>'CP3 scores'!T40</f>
        <v>0</v>
      </c>
      <c r="Q51" s="29">
        <f>'CP3 scores'!U40</f>
        <v>0</v>
      </c>
      <c r="R51" s="29">
        <f>'CP3 scores'!V40</f>
        <v>0</v>
      </c>
      <c r="S51" s="29">
        <f>'CP3 scores'!X40</f>
        <v>0</v>
      </c>
      <c r="T51" s="29">
        <f>'CP3 scores'!Y40</f>
        <v>0</v>
      </c>
      <c r="U51" s="37" t="str">
        <f t="shared" si="10"/>
        <v/>
      </c>
      <c r="V51" s="37" t="str">
        <f t="shared" si="11"/>
        <v/>
      </c>
      <c r="W51" s="38" t="str">
        <f t="shared" si="19"/>
        <v/>
      </c>
      <c r="X51" s="38" t="str">
        <f t="shared" si="12"/>
        <v/>
      </c>
      <c r="Y51" s="37" t="str">
        <f t="shared" si="13"/>
        <v/>
      </c>
      <c r="Z51" s="37" t="str">
        <f t="shared" si="14"/>
        <v/>
      </c>
      <c r="AA51" s="38" t="str">
        <f t="shared" si="15"/>
        <v/>
      </c>
      <c r="AB51" s="38" t="str">
        <f t="shared" si="16"/>
        <v/>
      </c>
    </row>
    <row r="52" spans="2:28">
      <c r="B52">
        <f>'CP3 scores'!B41</f>
        <v>0</v>
      </c>
      <c r="C52" s="41">
        <f>'CP3 scores'!C41</f>
        <v>0</v>
      </c>
      <c r="D52" s="41">
        <f>'CP3 scores'!D41</f>
        <v>0</v>
      </c>
      <c r="E52" s="45">
        <f>'CP3 scores'!F41</f>
        <v>0</v>
      </c>
      <c r="F52" s="45">
        <f>'CP3 scores'!G41</f>
        <v>0</v>
      </c>
      <c r="G52" s="50" t="str">
        <f t="shared" si="17"/>
        <v/>
      </c>
      <c r="H52" s="50" t="str">
        <f t="shared" si="8"/>
        <v/>
      </c>
      <c r="I52" s="51" t="str">
        <f t="shared" si="20"/>
        <v/>
      </c>
      <c r="J52" s="51" t="str">
        <f t="shared" si="21"/>
        <v/>
      </c>
      <c r="K52" s="50" t="str">
        <f t="shared" si="18"/>
        <v/>
      </c>
      <c r="L52" s="50" t="str">
        <f t="shared" si="9"/>
        <v/>
      </c>
      <c r="M52" s="51" t="str">
        <f t="shared" si="22"/>
        <v/>
      </c>
      <c r="N52" s="51" t="str">
        <f t="shared" si="23"/>
        <v/>
      </c>
      <c r="P52">
        <f>'CP3 scores'!T41</f>
        <v>0</v>
      </c>
      <c r="Q52" s="29">
        <f>'CP3 scores'!U41</f>
        <v>0</v>
      </c>
      <c r="R52" s="29">
        <f>'CP3 scores'!V41</f>
        <v>0</v>
      </c>
      <c r="S52" s="29">
        <f>'CP3 scores'!X41</f>
        <v>0</v>
      </c>
      <c r="T52" s="29">
        <f>'CP3 scores'!Y41</f>
        <v>0</v>
      </c>
      <c r="U52" s="37" t="str">
        <f t="shared" si="10"/>
        <v/>
      </c>
      <c r="V52" s="37" t="str">
        <f t="shared" si="11"/>
        <v/>
      </c>
      <c r="W52" s="38" t="str">
        <f t="shared" si="19"/>
        <v/>
      </c>
      <c r="X52" s="38" t="str">
        <f t="shared" si="12"/>
        <v/>
      </c>
      <c r="Y52" s="37" t="str">
        <f t="shared" si="13"/>
        <v/>
      </c>
      <c r="Z52" s="37" t="str">
        <f t="shared" si="14"/>
        <v/>
      </c>
      <c r="AA52" s="38" t="str">
        <f t="shared" si="15"/>
        <v/>
      </c>
      <c r="AB52" s="38" t="str">
        <f t="shared" si="16"/>
        <v/>
      </c>
    </row>
    <row r="53" spans="2:28">
      <c r="B53">
        <f>'CP3 scores'!B42</f>
        <v>0</v>
      </c>
      <c r="C53" s="41">
        <f>'CP3 scores'!C42</f>
        <v>0</v>
      </c>
      <c r="D53" s="41">
        <f>'CP3 scores'!D42</f>
        <v>0</v>
      </c>
      <c r="E53" s="45">
        <f>'CP3 scores'!F42</f>
        <v>0</v>
      </c>
      <c r="F53" s="45">
        <f>'CP3 scores'!G42</f>
        <v>0</v>
      </c>
      <c r="G53" s="50" t="str">
        <f t="shared" si="17"/>
        <v/>
      </c>
      <c r="H53" s="50" t="str">
        <f t="shared" si="8"/>
        <v/>
      </c>
      <c r="I53" s="51" t="str">
        <f t="shared" si="20"/>
        <v/>
      </c>
      <c r="J53" s="51" t="str">
        <f t="shared" si="21"/>
        <v/>
      </c>
      <c r="K53" s="50" t="str">
        <f t="shared" si="18"/>
        <v/>
      </c>
      <c r="L53" s="50" t="str">
        <f t="shared" si="9"/>
        <v/>
      </c>
      <c r="M53" s="51" t="str">
        <f t="shared" si="22"/>
        <v/>
      </c>
      <c r="N53" s="51" t="str">
        <f t="shared" si="23"/>
        <v/>
      </c>
      <c r="P53">
        <f>'CP3 scores'!T42</f>
        <v>0</v>
      </c>
      <c r="Q53" s="29">
        <f>'CP3 scores'!U42</f>
        <v>0</v>
      </c>
      <c r="R53" s="29">
        <f>'CP3 scores'!V42</f>
        <v>0</v>
      </c>
      <c r="S53" s="29">
        <f>'CP3 scores'!X42</f>
        <v>0</v>
      </c>
      <c r="T53" s="29">
        <f>'CP3 scores'!Y42</f>
        <v>0</v>
      </c>
      <c r="U53" s="37" t="str">
        <f t="shared" si="10"/>
        <v/>
      </c>
      <c r="V53" s="37" t="str">
        <f t="shared" si="11"/>
        <v/>
      </c>
      <c r="W53" s="38" t="str">
        <f t="shared" si="19"/>
        <v/>
      </c>
      <c r="X53" s="38" t="str">
        <f t="shared" si="12"/>
        <v/>
      </c>
      <c r="Y53" s="37" t="str">
        <f t="shared" si="13"/>
        <v/>
      </c>
      <c r="Z53" s="37" t="str">
        <f t="shared" si="14"/>
        <v/>
      </c>
      <c r="AA53" s="38" t="str">
        <f t="shared" si="15"/>
        <v/>
      </c>
      <c r="AB53" s="38" t="str">
        <f t="shared" si="16"/>
        <v/>
      </c>
    </row>
    <row r="54" spans="2:28">
      <c r="B54">
        <f>'CP3 scores'!B43</f>
        <v>0</v>
      </c>
      <c r="C54" s="41">
        <f>'CP3 scores'!C43</f>
        <v>0</v>
      </c>
      <c r="D54" s="41">
        <f>'CP3 scores'!D43</f>
        <v>0</v>
      </c>
      <c r="E54" s="45">
        <f>'CP3 scores'!F43</f>
        <v>0</v>
      </c>
      <c r="F54" s="45">
        <f>'CP3 scores'!G43</f>
        <v>0</v>
      </c>
      <c r="G54" s="50" t="str">
        <f t="shared" si="17"/>
        <v/>
      </c>
      <c r="H54" s="50" t="str">
        <f t="shared" si="8"/>
        <v/>
      </c>
      <c r="I54" s="51" t="str">
        <f t="shared" si="20"/>
        <v/>
      </c>
      <c r="J54" s="51" t="str">
        <f t="shared" si="21"/>
        <v/>
      </c>
      <c r="K54" s="50" t="str">
        <f t="shared" si="18"/>
        <v/>
      </c>
      <c r="L54" s="50" t="str">
        <f t="shared" si="9"/>
        <v/>
      </c>
      <c r="M54" s="51" t="str">
        <f t="shared" si="22"/>
        <v/>
      </c>
      <c r="N54" s="51" t="str">
        <f t="shared" si="23"/>
        <v/>
      </c>
      <c r="P54">
        <f>'CP3 scores'!T43</f>
        <v>0</v>
      </c>
      <c r="Q54" s="29">
        <f>'CP3 scores'!U43</f>
        <v>0</v>
      </c>
      <c r="R54" s="29">
        <f>'CP3 scores'!V43</f>
        <v>0</v>
      </c>
      <c r="S54" s="29">
        <f>'CP3 scores'!X43</f>
        <v>0</v>
      </c>
      <c r="T54" s="29">
        <f>'CP3 scores'!Y43</f>
        <v>0</v>
      </c>
      <c r="U54" s="37" t="str">
        <f t="shared" si="10"/>
        <v/>
      </c>
      <c r="V54" s="37" t="str">
        <f t="shared" si="11"/>
        <v/>
      </c>
      <c r="W54" s="38" t="str">
        <f t="shared" si="19"/>
        <v/>
      </c>
      <c r="X54" s="38" t="str">
        <f t="shared" si="12"/>
        <v/>
      </c>
      <c r="Y54" s="37" t="str">
        <f t="shared" si="13"/>
        <v/>
      </c>
      <c r="Z54" s="37" t="str">
        <f t="shared" si="14"/>
        <v/>
      </c>
      <c r="AA54" s="38" t="str">
        <f t="shared" si="15"/>
        <v/>
      </c>
      <c r="AB54" s="38" t="str">
        <f t="shared" si="16"/>
        <v/>
      </c>
    </row>
    <row r="55" spans="2:28">
      <c r="B55">
        <f>'CP3 scores'!B44</f>
        <v>0</v>
      </c>
      <c r="C55" s="41">
        <f>'CP3 scores'!C44</f>
        <v>0</v>
      </c>
      <c r="D55" s="41">
        <f>'CP3 scores'!D44</f>
        <v>0</v>
      </c>
      <c r="E55" s="45">
        <f>'CP3 scores'!F44</f>
        <v>0</v>
      </c>
      <c r="F55" s="45">
        <f>'CP3 scores'!G44</f>
        <v>0</v>
      </c>
      <c r="G55" s="50" t="str">
        <f t="shared" si="17"/>
        <v/>
      </c>
      <c r="H55" s="50" t="str">
        <f t="shared" si="8"/>
        <v/>
      </c>
      <c r="I55" s="51" t="str">
        <f t="shared" si="20"/>
        <v/>
      </c>
      <c r="J55" s="51" t="str">
        <f t="shared" si="21"/>
        <v/>
      </c>
      <c r="K55" s="50" t="str">
        <f t="shared" si="18"/>
        <v/>
      </c>
      <c r="L55" s="50" t="str">
        <f t="shared" si="9"/>
        <v/>
      </c>
      <c r="M55" s="51" t="str">
        <f t="shared" si="22"/>
        <v/>
      </c>
      <c r="N55" s="51" t="str">
        <f t="shared" si="23"/>
        <v/>
      </c>
      <c r="P55">
        <f>'CP3 scores'!T44</f>
        <v>0</v>
      </c>
      <c r="Q55" s="29">
        <f>'CP3 scores'!U44</f>
        <v>0</v>
      </c>
      <c r="R55" s="29">
        <f>'CP3 scores'!V44</f>
        <v>0</v>
      </c>
      <c r="S55" s="29">
        <f>'CP3 scores'!X44</f>
        <v>0</v>
      </c>
      <c r="T55" s="29">
        <f>'CP3 scores'!Y44</f>
        <v>0</v>
      </c>
      <c r="U55" s="37" t="str">
        <f t="shared" si="10"/>
        <v/>
      </c>
      <c r="V55" s="37" t="str">
        <f t="shared" si="11"/>
        <v/>
      </c>
      <c r="W55" s="38" t="str">
        <f t="shared" si="19"/>
        <v/>
      </c>
      <c r="X55" s="38" t="str">
        <f t="shared" si="12"/>
        <v/>
      </c>
      <c r="Y55" s="37" t="str">
        <f t="shared" si="13"/>
        <v/>
      </c>
      <c r="Z55" s="37" t="str">
        <f t="shared" si="14"/>
        <v/>
      </c>
      <c r="AA55" s="38" t="str">
        <f t="shared" si="15"/>
        <v/>
      </c>
      <c r="AB55" s="38" t="str">
        <f t="shared" si="16"/>
        <v/>
      </c>
    </row>
    <row r="56" spans="2:28">
      <c r="B56">
        <f>'CP3 scores'!B45</f>
        <v>0</v>
      </c>
      <c r="C56" s="41">
        <f>'CP3 scores'!C45</f>
        <v>0</v>
      </c>
      <c r="D56" s="41">
        <f>'CP3 scores'!D45</f>
        <v>0</v>
      </c>
      <c r="E56" s="45">
        <f>'CP3 scores'!F45</f>
        <v>0</v>
      </c>
      <c r="F56" s="45">
        <f>'CP3 scores'!G45</f>
        <v>0</v>
      </c>
      <c r="G56" s="50" t="str">
        <f t="shared" si="17"/>
        <v/>
      </c>
      <c r="H56" s="50" t="str">
        <f t="shared" si="8"/>
        <v/>
      </c>
      <c r="I56" s="51" t="str">
        <f t="shared" si="20"/>
        <v/>
      </c>
      <c r="J56" s="51" t="str">
        <f t="shared" si="21"/>
        <v/>
      </c>
      <c r="K56" s="50" t="str">
        <f t="shared" si="18"/>
        <v/>
      </c>
      <c r="L56" s="50" t="str">
        <f t="shared" si="9"/>
        <v/>
      </c>
      <c r="M56" s="51" t="str">
        <f t="shared" si="22"/>
        <v/>
      </c>
      <c r="N56" s="51" t="str">
        <f t="shared" si="23"/>
        <v/>
      </c>
      <c r="P56">
        <f>'CP3 scores'!T45</f>
        <v>0</v>
      </c>
      <c r="Q56" s="29">
        <f>'CP3 scores'!U45</f>
        <v>0</v>
      </c>
      <c r="R56" s="29">
        <f>'CP3 scores'!V45</f>
        <v>0</v>
      </c>
      <c r="S56" s="29">
        <f>'CP3 scores'!X45</f>
        <v>0</v>
      </c>
      <c r="T56" s="29">
        <f>'CP3 scores'!Y45</f>
        <v>0</v>
      </c>
      <c r="U56" s="37" t="str">
        <f t="shared" si="10"/>
        <v/>
      </c>
      <c r="V56" s="37" t="str">
        <f t="shared" si="11"/>
        <v/>
      </c>
      <c r="W56" s="38" t="str">
        <f t="shared" si="19"/>
        <v/>
      </c>
      <c r="X56" s="38" t="str">
        <f t="shared" si="12"/>
        <v/>
      </c>
      <c r="Y56" s="37" t="str">
        <f t="shared" si="13"/>
        <v/>
      </c>
      <c r="Z56" s="37" t="str">
        <f t="shared" si="14"/>
        <v/>
      </c>
      <c r="AA56" s="38" t="str">
        <f t="shared" si="15"/>
        <v/>
      </c>
      <c r="AB56" s="38" t="str">
        <f t="shared" si="16"/>
        <v/>
      </c>
    </row>
    <row r="57" spans="2:28">
      <c r="B57">
        <f>'CP3 scores'!B46</f>
        <v>0</v>
      </c>
      <c r="C57" s="41">
        <f>'CP3 scores'!C46</f>
        <v>0</v>
      </c>
      <c r="D57" s="41">
        <f>'CP3 scores'!D46</f>
        <v>0</v>
      </c>
      <c r="E57" s="45">
        <f>'CP3 scores'!F46</f>
        <v>0</v>
      </c>
      <c r="F57" s="45">
        <f>'CP3 scores'!G46</f>
        <v>0</v>
      </c>
      <c r="G57" s="50" t="str">
        <f t="shared" si="17"/>
        <v/>
      </c>
      <c r="H57" s="50" t="str">
        <f t="shared" si="8"/>
        <v/>
      </c>
      <c r="I57" s="51" t="str">
        <f t="shared" si="20"/>
        <v/>
      </c>
      <c r="J57" s="51" t="str">
        <f t="shared" si="21"/>
        <v/>
      </c>
      <c r="K57" s="50" t="str">
        <f t="shared" si="18"/>
        <v/>
      </c>
      <c r="L57" s="50" t="str">
        <f t="shared" si="9"/>
        <v/>
      </c>
      <c r="M57" s="51" t="str">
        <f t="shared" si="22"/>
        <v/>
      </c>
      <c r="N57" s="51" t="str">
        <f t="shared" si="23"/>
        <v/>
      </c>
      <c r="P57">
        <f>'CP3 scores'!T46</f>
        <v>0</v>
      </c>
      <c r="Q57" s="29">
        <f>'CP3 scores'!U46</f>
        <v>0</v>
      </c>
      <c r="R57" s="29">
        <f>'CP3 scores'!V46</f>
        <v>0</v>
      </c>
      <c r="S57" s="29">
        <f>'CP3 scores'!X46</f>
        <v>0</v>
      </c>
      <c r="T57" s="29">
        <f>'CP3 scores'!Y46</f>
        <v>0</v>
      </c>
      <c r="U57" s="37" t="str">
        <f t="shared" si="10"/>
        <v/>
      </c>
      <c r="V57" s="37" t="str">
        <f t="shared" si="11"/>
        <v/>
      </c>
      <c r="W57" s="38" t="str">
        <f t="shared" si="19"/>
        <v/>
      </c>
      <c r="X57" s="38" t="str">
        <f t="shared" si="12"/>
        <v/>
      </c>
      <c r="Y57" s="37" t="str">
        <f t="shared" si="13"/>
        <v/>
      </c>
      <c r="Z57" s="37" t="str">
        <f t="shared" si="14"/>
        <v/>
      </c>
      <c r="AA57" s="38" t="str">
        <f t="shared" si="15"/>
        <v/>
      </c>
      <c r="AB57" s="38" t="str">
        <f t="shared" si="16"/>
        <v/>
      </c>
    </row>
    <row r="58" spans="2:28">
      <c r="B58">
        <f>'CP3 scores'!B47</f>
        <v>0</v>
      </c>
      <c r="C58" s="41">
        <f>'CP3 scores'!C47</f>
        <v>0</v>
      </c>
      <c r="D58" s="41">
        <f>'CP3 scores'!D47</f>
        <v>0</v>
      </c>
      <c r="E58" s="45">
        <f>'CP3 scores'!F47</f>
        <v>0</v>
      </c>
      <c r="F58" s="45">
        <f>'CP3 scores'!G47</f>
        <v>0</v>
      </c>
      <c r="G58" s="50" t="str">
        <f t="shared" si="17"/>
        <v/>
      </c>
      <c r="H58" s="50" t="str">
        <f t="shared" si="8"/>
        <v/>
      </c>
      <c r="I58" s="51" t="str">
        <f t="shared" si="20"/>
        <v/>
      </c>
      <c r="J58" s="51" t="str">
        <f t="shared" si="21"/>
        <v/>
      </c>
      <c r="K58" s="50" t="str">
        <f t="shared" si="18"/>
        <v/>
      </c>
      <c r="L58" s="50" t="str">
        <f t="shared" si="9"/>
        <v/>
      </c>
      <c r="M58" s="51" t="str">
        <f t="shared" si="22"/>
        <v/>
      </c>
      <c r="N58" s="51" t="str">
        <f t="shared" si="23"/>
        <v/>
      </c>
      <c r="P58">
        <f>'CP3 scores'!T47</f>
        <v>0</v>
      </c>
      <c r="Q58" s="29">
        <f>'CP3 scores'!U47</f>
        <v>0</v>
      </c>
      <c r="R58" s="29">
        <f>'CP3 scores'!V47</f>
        <v>0</v>
      </c>
      <c r="S58" s="29">
        <f>'CP3 scores'!X47</f>
        <v>0</v>
      </c>
      <c r="T58" s="29">
        <f>'CP3 scores'!Y47</f>
        <v>0</v>
      </c>
      <c r="U58" s="37" t="str">
        <f t="shared" si="10"/>
        <v/>
      </c>
      <c r="V58" s="37" t="str">
        <f t="shared" si="11"/>
        <v/>
      </c>
      <c r="W58" s="38" t="str">
        <f t="shared" si="19"/>
        <v/>
      </c>
      <c r="X58" s="38" t="str">
        <f t="shared" si="12"/>
        <v/>
      </c>
      <c r="Y58" s="37" t="str">
        <f t="shared" si="13"/>
        <v/>
      </c>
      <c r="Z58" s="37" t="str">
        <f t="shared" si="14"/>
        <v/>
      </c>
      <c r="AA58" s="38" t="str">
        <f t="shared" si="15"/>
        <v/>
      </c>
      <c r="AB58" s="38" t="str">
        <f t="shared" si="16"/>
        <v/>
      </c>
    </row>
    <row r="59" spans="2:28">
      <c r="B59">
        <f>'CP3 scores'!B48</f>
        <v>0</v>
      </c>
      <c r="C59" s="41">
        <f>'CP3 scores'!C48</f>
        <v>0</v>
      </c>
      <c r="D59" s="41">
        <f>'CP3 scores'!D48</f>
        <v>0</v>
      </c>
      <c r="E59" s="45">
        <f>'CP3 scores'!F48</f>
        <v>0</v>
      </c>
      <c r="F59" s="45">
        <f>'CP3 scores'!G48</f>
        <v>0</v>
      </c>
      <c r="G59" s="50" t="str">
        <f t="shared" si="17"/>
        <v/>
      </c>
      <c r="H59" s="50" t="str">
        <f t="shared" si="8"/>
        <v/>
      </c>
      <c r="I59" s="51" t="str">
        <f t="shared" si="20"/>
        <v/>
      </c>
      <c r="J59" s="51" t="str">
        <f t="shared" si="21"/>
        <v/>
      </c>
      <c r="K59" s="50" t="str">
        <f t="shared" si="18"/>
        <v/>
      </c>
      <c r="L59" s="50" t="str">
        <f t="shared" si="9"/>
        <v/>
      </c>
      <c r="M59" s="51" t="str">
        <f t="shared" si="22"/>
        <v/>
      </c>
      <c r="N59" s="51" t="str">
        <f t="shared" si="23"/>
        <v/>
      </c>
      <c r="P59">
        <f>'CP3 scores'!T48</f>
        <v>0</v>
      </c>
      <c r="Q59" s="29">
        <f>'CP3 scores'!U48</f>
        <v>0</v>
      </c>
      <c r="R59" s="29">
        <f>'CP3 scores'!V48</f>
        <v>0</v>
      </c>
      <c r="S59" s="29">
        <f>'CP3 scores'!X48</f>
        <v>0</v>
      </c>
      <c r="T59" s="29">
        <f>'CP3 scores'!Y48</f>
        <v>0</v>
      </c>
      <c r="U59" s="37" t="str">
        <f t="shared" si="10"/>
        <v/>
      </c>
      <c r="V59" s="37" t="str">
        <f t="shared" si="11"/>
        <v/>
      </c>
      <c r="W59" s="38" t="str">
        <f t="shared" si="19"/>
        <v/>
      </c>
      <c r="X59" s="38" t="str">
        <f t="shared" si="12"/>
        <v/>
      </c>
      <c r="Y59" s="37" t="str">
        <f t="shared" si="13"/>
        <v/>
      </c>
      <c r="Z59" s="37" t="str">
        <f t="shared" si="14"/>
        <v/>
      </c>
      <c r="AA59" s="38" t="str">
        <f t="shared" si="15"/>
        <v/>
      </c>
      <c r="AB59" s="38" t="str">
        <f t="shared" si="16"/>
        <v/>
      </c>
    </row>
    <row r="60" spans="2:28">
      <c r="B60">
        <f>'CP3 scores'!B49</f>
        <v>0</v>
      </c>
      <c r="C60" s="41">
        <f>'CP3 scores'!C49</f>
        <v>0</v>
      </c>
      <c r="D60" s="41">
        <f>'CP3 scores'!D49</f>
        <v>0</v>
      </c>
      <c r="E60" s="45">
        <f>'CP3 scores'!F49</f>
        <v>0</v>
      </c>
      <c r="F60" s="45">
        <f>'CP3 scores'!G49</f>
        <v>0</v>
      </c>
      <c r="G60" s="50" t="str">
        <f t="shared" si="17"/>
        <v/>
      </c>
      <c r="H60" s="50" t="str">
        <f t="shared" si="8"/>
        <v/>
      </c>
      <c r="I60" s="51" t="str">
        <f t="shared" si="20"/>
        <v/>
      </c>
      <c r="J60" s="51" t="str">
        <f t="shared" si="21"/>
        <v/>
      </c>
      <c r="K60" s="50" t="str">
        <f t="shared" si="18"/>
        <v/>
      </c>
      <c r="L60" s="50" t="str">
        <f t="shared" si="9"/>
        <v/>
      </c>
      <c r="M60" s="51" t="str">
        <f t="shared" si="22"/>
        <v/>
      </c>
      <c r="N60" s="51" t="str">
        <f t="shared" si="23"/>
        <v/>
      </c>
      <c r="P60">
        <f>'CP3 scores'!T49</f>
        <v>0</v>
      </c>
      <c r="Q60" s="29">
        <f>'CP3 scores'!U49</f>
        <v>0</v>
      </c>
      <c r="R60" s="29">
        <f>'CP3 scores'!V49</f>
        <v>0</v>
      </c>
      <c r="S60" s="29">
        <f>'CP3 scores'!X49</f>
        <v>0</v>
      </c>
      <c r="T60" s="29">
        <f>'CP3 scores'!Y49</f>
        <v>0</v>
      </c>
      <c r="U60" s="37" t="str">
        <f t="shared" si="10"/>
        <v/>
      </c>
      <c r="V60" s="37" t="str">
        <f t="shared" si="11"/>
        <v/>
      </c>
      <c r="W60" s="38" t="str">
        <f t="shared" si="19"/>
        <v/>
      </c>
      <c r="X60" s="38" t="str">
        <f t="shared" si="12"/>
        <v/>
      </c>
      <c r="Y60" s="37" t="str">
        <f t="shared" si="13"/>
        <v/>
      </c>
      <c r="Z60" s="37" t="str">
        <f t="shared" si="14"/>
        <v/>
      </c>
      <c r="AA60" s="38" t="str">
        <f t="shared" si="15"/>
        <v/>
      </c>
      <c r="AB60" s="38" t="str">
        <f t="shared" si="16"/>
        <v/>
      </c>
    </row>
    <row r="61" spans="2:28">
      <c r="B61">
        <f>'CP3 scores'!B50</f>
        <v>0</v>
      </c>
      <c r="C61" s="41">
        <f>'CP3 scores'!C50</f>
        <v>0</v>
      </c>
      <c r="D61" s="41">
        <f>'CP3 scores'!D50</f>
        <v>0</v>
      </c>
      <c r="E61" s="45">
        <f>'CP3 scores'!F50</f>
        <v>0</v>
      </c>
      <c r="F61" s="45">
        <f>'CP3 scores'!G50</f>
        <v>0</v>
      </c>
      <c r="G61" s="50" t="str">
        <f t="shared" si="17"/>
        <v/>
      </c>
      <c r="H61" s="50" t="str">
        <f t="shared" si="8"/>
        <v/>
      </c>
      <c r="I61" s="51" t="str">
        <f t="shared" si="20"/>
        <v/>
      </c>
      <c r="J61" s="51" t="str">
        <f t="shared" si="21"/>
        <v/>
      </c>
      <c r="K61" s="50" t="str">
        <f t="shared" si="18"/>
        <v/>
      </c>
      <c r="L61" s="50" t="str">
        <f t="shared" si="9"/>
        <v/>
      </c>
      <c r="M61" s="51" t="str">
        <f t="shared" si="22"/>
        <v/>
      </c>
      <c r="N61" s="51" t="str">
        <f t="shared" si="23"/>
        <v/>
      </c>
      <c r="P61">
        <f>'CP3 scores'!T50</f>
        <v>0</v>
      </c>
      <c r="Q61" s="29">
        <f>'CP3 scores'!U50</f>
        <v>0</v>
      </c>
      <c r="R61" s="29">
        <f>'CP3 scores'!V50</f>
        <v>0</v>
      </c>
      <c r="S61" s="29">
        <f>'CP3 scores'!X50</f>
        <v>0</v>
      </c>
      <c r="T61" s="29">
        <f>'CP3 scores'!Y50</f>
        <v>0</v>
      </c>
      <c r="U61" s="37" t="str">
        <f t="shared" si="10"/>
        <v/>
      </c>
      <c r="V61" s="37" t="str">
        <f t="shared" si="11"/>
        <v/>
      </c>
      <c r="W61" s="38" t="str">
        <f t="shared" si="19"/>
        <v/>
      </c>
      <c r="X61" s="38" t="str">
        <f t="shared" si="12"/>
        <v/>
      </c>
      <c r="Y61" s="37" t="str">
        <f t="shared" si="13"/>
        <v/>
      </c>
      <c r="Z61" s="37" t="str">
        <f t="shared" si="14"/>
        <v/>
      </c>
      <c r="AA61" s="38" t="str">
        <f t="shared" si="15"/>
        <v/>
      </c>
      <c r="AB61" s="38" t="str">
        <f t="shared" si="16"/>
        <v/>
      </c>
    </row>
    <row r="62" spans="2:28">
      <c r="B62">
        <f>'CP3 scores'!B51</f>
        <v>0</v>
      </c>
      <c r="C62" s="41">
        <f>'CP3 scores'!C51</f>
        <v>0</v>
      </c>
      <c r="D62" s="41">
        <f>'CP3 scores'!D51</f>
        <v>0</v>
      </c>
      <c r="E62" s="45">
        <f>'CP3 scores'!F51</f>
        <v>0</v>
      </c>
      <c r="F62" s="45">
        <f>'CP3 scores'!G51</f>
        <v>0</v>
      </c>
      <c r="G62" s="50" t="str">
        <f t="shared" si="17"/>
        <v/>
      </c>
      <c r="H62" s="50" t="str">
        <f t="shared" si="8"/>
        <v/>
      </c>
      <c r="I62" s="51" t="str">
        <f t="shared" si="20"/>
        <v/>
      </c>
      <c r="J62" s="51" t="str">
        <f t="shared" si="21"/>
        <v/>
      </c>
      <c r="K62" s="50" t="str">
        <f t="shared" si="18"/>
        <v/>
      </c>
      <c r="L62" s="50" t="str">
        <f t="shared" si="9"/>
        <v/>
      </c>
      <c r="M62" s="51" t="str">
        <f t="shared" si="22"/>
        <v/>
      </c>
      <c r="N62" s="51" t="str">
        <f t="shared" si="23"/>
        <v/>
      </c>
      <c r="P62">
        <f>'CP3 scores'!T51</f>
        <v>0</v>
      </c>
      <c r="Q62" s="29">
        <f>'CP3 scores'!U51</f>
        <v>0</v>
      </c>
      <c r="R62" s="29">
        <f>'CP3 scores'!V51</f>
        <v>0</v>
      </c>
      <c r="S62" s="29">
        <f>'CP3 scores'!X51</f>
        <v>0</v>
      </c>
      <c r="T62" s="29">
        <f>'CP3 scores'!Y51</f>
        <v>0</v>
      </c>
      <c r="U62" s="37" t="str">
        <f t="shared" si="10"/>
        <v/>
      </c>
      <c r="V62" s="37" t="str">
        <f t="shared" si="11"/>
        <v/>
      </c>
      <c r="W62" s="38" t="str">
        <f t="shared" si="19"/>
        <v/>
      </c>
      <c r="X62" s="38" t="str">
        <f t="shared" si="12"/>
        <v/>
      </c>
      <c r="Y62" s="37" t="str">
        <f t="shared" si="13"/>
        <v/>
      </c>
      <c r="Z62" s="37" t="str">
        <f t="shared" si="14"/>
        <v/>
      </c>
      <c r="AA62" s="38" t="str">
        <f t="shared" si="15"/>
        <v/>
      </c>
      <c r="AB62" s="38" t="str">
        <f t="shared" si="16"/>
        <v/>
      </c>
    </row>
    <row r="63" spans="2:28">
      <c r="B63">
        <f>'CP3 scores'!B52</f>
        <v>0</v>
      </c>
      <c r="C63" s="41">
        <f>'CP3 scores'!C52</f>
        <v>0</v>
      </c>
      <c r="D63" s="41">
        <f>'CP3 scores'!D52</f>
        <v>0</v>
      </c>
      <c r="E63" s="45">
        <f>'CP3 scores'!F52</f>
        <v>0</v>
      </c>
      <c r="F63" s="45">
        <f>'CP3 scores'!G52</f>
        <v>0</v>
      </c>
      <c r="G63" s="50" t="str">
        <f t="shared" si="17"/>
        <v/>
      </c>
      <c r="H63" s="50" t="str">
        <f t="shared" si="8"/>
        <v/>
      </c>
      <c r="I63" s="51" t="str">
        <f t="shared" si="20"/>
        <v/>
      </c>
      <c r="J63" s="51" t="str">
        <f t="shared" si="21"/>
        <v/>
      </c>
      <c r="K63" s="50" t="str">
        <f t="shared" si="18"/>
        <v/>
      </c>
      <c r="L63" s="50" t="str">
        <f t="shared" si="9"/>
        <v/>
      </c>
      <c r="M63" s="51" t="str">
        <f t="shared" si="22"/>
        <v/>
      </c>
      <c r="N63" s="51" t="str">
        <f t="shared" si="23"/>
        <v/>
      </c>
      <c r="P63">
        <f>'CP3 scores'!T52</f>
        <v>0</v>
      </c>
      <c r="Q63" s="29">
        <f>'CP3 scores'!U52</f>
        <v>0</v>
      </c>
      <c r="R63" s="29">
        <f>'CP3 scores'!V52</f>
        <v>0</v>
      </c>
      <c r="S63" s="29">
        <f>'CP3 scores'!X52</f>
        <v>0</v>
      </c>
      <c r="T63" s="29">
        <f>'CP3 scores'!Y52</f>
        <v>0</v>
      </c>
      <c r="U63" s="37" t="str">
        <f t="shared" si="10"/>
        <v/>
      </c>
      <c r="V63" s="37" t="str">
        <f t="shared" si="11"/>
        <v/>
      </c>
      <c r="W63" s="38" t="str">
        <f t="shared" si="19"/>
        <v/>
      </c>
      <c r="X63" s="38" t="str">
        <f t="shared" si="12"/>
        <v/>
      </c>
      <c r="Y63" s="37" t="str">
        <f t="shared" si="13"/>
        <v/>
      </c>
      <c r="Z63" s="37" t="str">
        <f t="shared" si="14"/>
        <v/>
      </c>
      <c r="AA63" s="38" t="str">
        <f t="shared" si="15"/>
        <v/>
      </c>
      <c r="AB63" s="38" t="str">
        <f t="shared" si="16"/>
        <v/>
      </c>
    </row>
    <row r="64" spans="2:28">
      <c r="B64">
        <f>'CP3 scores'!B53</f>
        <v>0</v>
      </c>
      <c r="C64" s="41">
        <f>'CP3 scores'!C53</f>
        <v>0</v>
      </c>
      <c r="D64" s="41">
        <f>'CP3 scores'!D53</f>
        <v>0</v>
      </c>
      <c r="E64" s="45">
        <f>'CP3 scores'!F53</f>
        <v>0</v>
      </c>
      <c r="F64" s="45">
        <f>'CP3 scores'!G53</f>
        <v>0</v>
      </c>
      <c r="G64" s="50" t="str">
        <f t="shared" si="17"/>
        <v/>
      </c>
      <c r="H64" s="50" t="str">
        <f t="shared" si="8"/>
        <v/>
      </c>
      <c r="I64" s="51" t="str">
        <f t="shared" si="20"/>
        <v/>
      </c>
      <c r="J64" s="51" t="str">
        <f t="shared" si="21"/>
        <v/>
      </c>
      <c r="K64" s="50" t="str">
        <f t="shared" si="18"/>
        <v/>
      </c>
      <c r="L64" s="50" t="str">
        <f t="shared" si="9"/>
        <v/>
      </c>
      <c r="M64" s="51" t="str">
        <f t="shared" si="22"/>
        <v/>
      </c>
      <c r="N64" s="51" t="str">
        <f t="shared" si="23"/>
        <v/>
      </c>
      <c r="P64">
        <f>'CP3 scores'!T53</f>
        <v>0</v>
      </c>
      <c r="Q64" s="29">
        <f>'CP3 scores'!U53</f>
        <v>0</v>
      </c>
      <c r="R64" s="29">
        <f>'CP3 scores'!V53</f>
        <v>0</v>
      </c>
      <c r="S64" s="29">
        <f>'CP3 scores'!X53</f>
        <v>0</v>
      </c>
      <c r="T64" s="29">
        <f>'CP3 scores'!Y53</f>
        <v>0</v>
      </c>
      <c r="U64" s="37" t="str">
        <f t="shared" si="10"/>
        <v/>
      </c>
      <c r="V64" s="37" t="str">
        <f t="shared" si="11"/>
        <v/>
      </c>
      <c r="W64" s="38" t="str">
        <f t="shared" si="19"/>
        <v/>
      </c>
      <c r="X64" s="38" t="str">
        <f t="shared" si="12"/>
        <v/>
      </c>
      <c r="Y64" s="37" t="str">
        <f t="shared" si="13"/>
        <v/>
      </c>
      <c r="Z64" s="37" t="str">
        <f t="shared" si="14"/>
        <v/>
      </c>
      <c r="AA64" s="38" t="str">
        <f t="shared" si="15"/>
        <v/>
      </c>
      <c r="AB64" s="38" t="str">
        <f t="shared" si="16"/>
        <v/>
      </c>
    </row>
    <row r="65" spans="2:20">
      <c r="B65">
        <f>'CP3 scores'!B54</f>
        <v>0</v>
      </c>
      <c r="C65" s="41">
        <f>'CP3 scores'!C54</f>
        <v>0</v>
      </c>
      <c r="D65" s="41">
        <f>'CP3 scores'!D54</f>
        <v>0</v>
      </c>
      <c r="E65" s="45">
        <f>'CP3 scores'!F54</f>
        <v>0</v>
      </c>
      <c r="F65" s="45">
        <f>'CP3 scores'!G54</f>
        <v>0</v>
      </c>
      <c r="G65" s="50" t="str">
        <f t="shared" ref="G65:G104" si="24">IF(B65=0,"",($C65-E65)^2)</f>
        <v/>
      </c>
      <c r="H65" s="50" t="str">
        <f t="shared" ref="H65:H104" si="25">IF(C65=0,"",($C65-F65)^2)</f>
        <v/>
      </c>
      <c r="I65" s="51" t="str">
        <f t="shared" si="20"/>
        <v/>
      </c>
      <c r="J65" s="51" t="str">
        <f t="shared" si="21"/>
        <v/>
      </c>
      <c r="K65" s="50" t="str">
        <f t="shared" ref="K65:K104" si="26">IF(B65=0,"",(($D65-E65)^2))</f>
        <v/>
      </c>
      <c r="L65" s="50" t="str">
        <f t="shared" ref="L65:L104" si="27">IF(C65=0,"",(($D65-F65)^2))</f>
        <v/>
      </c>
      <c r="M65" s="51" t="str">
        <f t="shared" si="22"/>
        <v/>
      </c>
      <c r="N65" s="51" t="str">
        <f t="shared" si="23"/>
        <v/>
      </c>
      <c r="P65">
        <f>'CP3 scores'!T54</f>
        <v>0</v>
      </c>
      <c r="Q65" s="29">
        <f>'CP3 scores'!U54</f>
        <v>0</v>
      </c>
      <c r="R65" s="29">
        <f>'CP3 scores'!V54</f>
        <v>0</v>
      </c>
      <c r="S65" s="29">
        <f>'CP3 scores'!X54</f>
        <v>0</v>
      </c>
      <c r="T65" s="29">
        <f>'CP3 scores'!Y54</f>
        <v>0</v>
      </c>
    </row>
    <row r="66" spans="2:20">
      <c r="B66">
        <f>'CP3 scores'!B55</f>
        <v>0</v>
      </c>
      <c r="C66" s="41">
        <f>'CP3 scores'!C55</f>
        <v>0</v>
      </c>
      <c r="D66" s="41">
        <f>'CP3 scores'!D55</f>
        <v>0</v>
      </c>
      <c r="E66" s="45">
        <f>'CP3 scores'!F55</f>
        <v>0</v>
      </c>
      <c r="F66" s="45">
        <f>'CP3 scores'!G55</f>
        <v>0</v>
      </c>
      <c r="G66" s="50" t="str">
        <f t="shared" si="24"/>
        <v/>
      </c>
      <c r="H66" s="50" t="str">
        <f t="shared" si="25"/>
        <v/>
      </c>
      <c r="I66" s="51" t="str">
        <f t="shared" si="20"/>
        <v/>
      </c>
      <c r="J66" s="51" t="str">
        <f t="shared" si="21"/>
        <v/>
      </c>
      <c r="K66" s="50" t="str">
        <f t="shared" si="26"/>
        <v/>
      </c>
      <c r="L66" s="50" t="str">
        <f t="shared" si="27"/>
        <v/>
      </c>
      <c r="M66" s="51" t="str">
        <f t="shared" si="22"/>
        <v/>
      </c>
      <c r="N66" s="51" t="str">
        <f t="shared" si="23"/>
        <v/>
      </c>
      <c r="P66">
        <f>'CP3 scores'!T55</f>
        <v>0</v>
      </c>
      <c r="Q66" s="29">
        <f>'CP3 scores'!U55</f>
        <v>0</v>
      </c>
      <c r="R66" s="29">
        <f>'CP3 scores'!V55</f>
        <v>0</v>
      </c>
      <c r="S66" s="29">
        <f>'CP3 scores'!X55</f>
        <v>0</v>
      </c>
      <c r="T66" s="29">
        <f>'CP3 scores'!Y55</f>
        <v>0</v>
      </c>
    </row>
    <row r="67" spans="2:20">
      <c r="B67">
        <f>'CP3 scores'!B56</f>
        <v>0</v>
      </c>
      <c r="C67" s="41">
        <f>'CP3 scores'!C56</f>
        <v>0</v>
      </c>
      <c r="D67" s="41">
        <f>'CP3 scores'!D56</f>
        <v>0</v>
      </c>
      <c r="E67" s="45">
        <f>'CP3 scores'!F56</f>
        <v>0</v>
      </c>
      <c r="F67" s="45">
        <f>'CP3 scores'!G56</f>
        <v>0</v>
      </c>
      <c r="G67" s="50" t="str">
        <f t="shared" si="24"/>
        <v/>
      </c>
      <c r="H67" s="50" t="str">
        <f t="shared" si="25"/>
        <v/>
      </c>
      <c r="I67" s="51" t="str">
        <f t="shared" si="20"/>
        <v/>
      </c>
      <c r="J67" s="51" t="str">
        <f t="shared" si="21"/>
        <v/>
      </c>
      <c r="K67" s="50" t="str">
        <f t="shared" si="26"/>
        <v/>
      </c>
      <c r="L67" s="50" t="str">
        <f t="shared" si="27"/>
        <v/>
      </c>
      <c r="M67" s="51" t="str">
        <f t="shared" si="22"/>
        <v/>
      </c>
      <c r="N67" s="51" t="str">
        <f t="shared" si="23"/>
        <v/>
      </c>
      <c r="P67">
        <f>'CP3 scores'!T56</f>
        <v>0</v>
      </c>
      <c r="Q67" s="29">
        <f>'CP3 scores'!U56</f>
        <v>0</v>
      </c>
      <c r="R67" s="29">
        <f>'CP3 scores'!V56</f>
        <v>0</v>
      </c>
      <c r="S67" s="29">
        <f>'CP3 scores'!X56</f>
        <v>0</v>
      </c>
      <c r="T67" s="29">
        <f>'CP3 scores'!Y56</f>
        <v>0</v>
      </c>
    </row>
    <row r="68" spans="2:20">
      <c r="B68">
        <f>'CP3 scores'!B57</f>
        <v>0</v>
      </c>
      <c r="C68" s="41">
        <f>'CP3 scores'!C57</f>
        <v>0</v>
      </c>
      <c r="D68" s="41">
        <f>'CP3 scores'!D57</f>
        <v>0</v>
      </c>
      <c r="E68" s="45">
        <f>'CP3 scores'!F57</f>
        <v>0</v>
      </c>
      <c r="F68" s="45">
        <f>'CP3 scores'!G57</f>
        <v>0</v>
      </c>
      <c r="G68" s="50" t="str">
        <f t="shared" si="24"/>
        <v/>
      </c>
      <c r="H68" s="50" t="str">
        <f t="shared" si="25"/>
        <v/>
      </c>
      <c r="I68" s="51" t="str">
        <f t="shared" si="20"/>
        <v/>
      </c>
      <c r="J68" s="51" t="str">
        <f t="shared" si="21"/>
        <v/>
      </c>
      <c r="K68" s="50" t="str">
        <f t="shared" si="26"/>
        <v/>
      </c>
      <c r="L68" s="50" t="str">
        <f t="shared" si="27"/>
        <v/>
      </c>
      <c r="M68" s="51" t="str">
        <f t="shared" si="22"/>
        <v/>
      </c>
      <c r="N68" s="51" t="str">
        <f t="shared" si="23"/>
        <v/>
      </c>
      <c r="P68">
        <f>'CP3 scores'!T57</f>
        <v>0</v>
      </c>
      <c r="Q68" s="29">
        <f>'CP3 scores'!U57</f>
        <v>0</v>
      </c>
      <c r="R68" s="29">
        <f>'CP3 scores'!V57</f>
        <v>0</v>
      </c>
      <c r="S68" s="29">
        <f>'CP3 scores'!X57</f>
        <v>0</v>
      </c>
      <c r="T68" s="29">
        <f>'CP3 scores'!Y57</f>
        <v>0</v>
      </c>
    </row>
    <row r="69" spans="2:20">
      <c r="B69">
        <f>'CP3 scores'!B58</f>
        <v>0</v>
      </c>
      <c r="C69" s="41">
        <f>'CP3 scores'!C58</f>
        <v>0</v>
      </c>
      <c r="D69" s="41">
        <f>'CP3 scores'!D58</f>
        <v>0</v>
      </c>
      <c r="E69" s="45">
        <f>'CP3 scores'!F58</f>
        <v>0</v>
      </c>
      <c r="F69" s="45">
        <f>'CP3 scores'!G58</f>
        <v>0</v>
      </c>
      <c r="G69" s="50" t="str">
        <f t="shared" si="24"/>
        <v/>
      </c>
      <c r="H69" s="50" t="str">
        <f t="shared" si="25"/>
        <v/>
      </c>
      <c r="I69" s="51" t="str">
        <f t="shared" si="20"/>
        <v/>
      </c>
      <c r="J69" s="51" t="str">
        <f t="shared" si="21"/>
        <v/>
      </c>
      <c r="K69" s="50" t="str">
        <f t="shared" si="26"/>
        <v/>
      </c>
      <c r="L69" s="50" t="str">
        <f t="shared" si="27"/>
        <v/>
      </c>
      <c r="M69" s="51" t="str">
        <f t="shared" si="22"/>
        <v/>
      </c>
      <c r="N69" s="51" t="str">
        <f t="shared" si="23"/>
        <v/>
      </c>
      <c r="P69">
        <f>'CP3 scores'!T58</f>
        <v>0</v>
      </c>
      <c r="Q69" s="29">
        <f>'CP3 scores'!U58</f>
        <v>0</v>
      </c>
      <c r="R69" s="29">
        <f>'CP3 scores'!V58</f>
        <v>0</v>
      </c>
      <c r="S69" s="29">
        <f>'CP3 scores'!X58</f>
        <v>0</v>
      </c>
      <c r="T69" s="29">
        <f>'CP3 scores'!Y58</f>
        <v>0</v>
      </c>
    </row>
    <row r="70" spans="2:20">
      <c r="B70">
        <f>'CP3 scores'!B59</f>
        <v>0</v>
      </c>
      <c r="C70" s="41">
        <f>'CP3 scores'!C59</f>
        <v>0</v>
      </c>
      <c r="D70" s="41">
        <f>'CP3 scores'!D59</f>
        <v>0</v>
      </c>
      <c r="E70" s="45">
        <f>'CP3 scores'!F59</f>
        <v>0</v>
      </c>
      <c r="F70" s="45">
        <f>'CP3 scores'!G59</f>
        <v>0</v>
      </c>
      <c r="G70" s="50" t="str">
        <f t="shared" si="24"/>
        <v/>
      </c>
      <c r="H70" s="50" t="str">
        <f t="shared" si="25"/>
        <v/>
      </c>
      <c r="I70" s="51" t="str">
        <f t="shared" si="20"/>
        <v/>
      </c>
      <c r="J70" s="51" t="str">
        <f t="shared" si="21"/>
        <v/>
      </c>
      <c r="K70" s="50" t="str">
        <f t="shared" si="26"/>
        <v/>
      </c>
      <c r="L70" s="50" t="str">
        <f t="shared" si="27"/>
        <v/>
      </c>
      <c r="M70" s="51" t="str">
        <f t="shared" si="22"/>
        <v/>
      </c>
      <c r="N70" s="51" t="str">
        <f t="shared" si="23"/>
        <v/>
      </c>
      <c r="P70">
        <f>'CP3 scores'!T59</f>
        <v>0</v>
      </c>
      <c r="Q70" s="29">
        <f>'CP3 scores'!U59</f>
        <v>0</v>
      </c>
      <c r="R70" s="29">
        <f>'CP3 scores'!V59</f>
        <v>0</v>
      </c>
      <c r="S70" s="29">
        <f>'CP3 scores'!X59</f>
        <v>0</v>
      </c>
      <c r="T70" s="29">
        <f>'CP3 scores'!Y59</f>
        <v>0</v>
      </c>
    </row>
    <row r="71" spans="2:20">
      <c r="B71">
        <f>'CP3 scores'!B60</f>
        <v>0</v>
      </c>
      <c r="C71" s="41">
        <f>'CP3 scores'!C60</f>
        <v>0</v>
      </c>
      <c r="D71" s="41">
        <f>'CP3 scores'!D60</f>
        <v>0</v>
      </c>
      <c r="E71" s="45">
        <f>'CP3 scores'!F60</f>
        <v>0</v>
      </c>
      <c r="F71" s="45">
        <f>'CP3 scores'!G60</f>
        <v>0</v>
      </c>
      <c r="G71" s="50" t="str">
        <f t="shared" si="24"/>
        <v/>
      </c>
      <c r="H71" s="50" t="str">
        <f t="shared" si="25"/>
        <v/>
      </c>
      <c r="I71" s="51" t="str">
        <f t="shared" si="20"/>
        <v/>
      </c>
      <c r="J71" s="51" t="str">
        <f t="shared" si="21"/>
        <v/>
      </c>
      <c r="K71" s="50" t="str">
        <f t="shared" si="26"/>
        <v/>
      </c>
      <c r="L71" s="50" t="str">
        <f t="shared" si="27"/>
        <v/>
      </c>
      <c r="M71" s="51" t="str">
        <f t="shared" si="22"/>
        <v/>
      </c>
      <c r="N71" s="51" t="str">
        <f t="shared" si="23"/>
        <v/>
      </c>
      <c r="P71">
        <f>'CP3 scores'!T60</f>
        <v>0</v>
      </c>
      <c r="Q71" s="29">
        <f>'CP3 scores'!U60</f>
        <v>0</v>
      </c>
      <c r="R71" s="29">
        <f>'CP3 scores'!V60</f>
        <v>0</v>
      </c>
      <c r="S71" s="29">
        <f>'CP3 scores'!X60</f>
        <v>0</v>
      </c>
      <c r="T71" s="29">
        <f>'CP3 scores'!Y60</f>
        <v>0</v>
      </c>
    </row>
    <row r="72" spans="2:20">
      <c r="B72">
        <f>'CP3 scores'!B61</f>
        <v>0</v>
      </c>
      <c r="C72" s="41">
        <f>'CP3 scores'!C61</f>
        <v>0</v>
      </c>
      <c r="D72" s="41">
        <f>'CP3 scores'!D61</f>
        <v>0</v>
      </c>
      <c r="E72" s="45">
        <f>'CP3 scores'!F61</f>
        <v>0</v>
      </c>
      <c r="F72" s="45">
        <f>'CP3 scores'!G61</f>
        <v>0</v>
      </c>
      <c r="G72" s="50" t="str">
        <f t="shared" si="24"/>
        <v/>
      </c>
      <c r="H72" s="50" t="str">
        <f t="shared" si="25"/>
        <v/>
      </c>
      <c r="I72" s="51" t="str">
        <f t="shared" si="20"/>
        <v/>
      </c>
      <c r="J72" s="51" t="str">
        <f t="shared" si="21"/>
        <v/>
      </c>
      <c r="K72" s="50" t="str">
        <f t="shared" si="26"/>
        <v/>
      </c>
      <c r="L72" s="50" t="str">
        <f t="shared" si="27"/>
        <v/>
      </c>
      <c r="M72" s="51" t="str">
        <f t="shared" si="22"/>
        <v/>
      </c>
      <c r="N72" s="51" t="str">
        <f t="shared" si="23"/>
        <v/>
      </c>
      <c r="P72">
        <f>'CP3 scores'!T61</f>
        <v>0</v>
      </c>
      <c r="Q72" s="29">
        <f>'CP3 scores'!U61</f>
        <v>0</v>
      </c>
      <c r="R72" s="29">
        <f>'CP3 scores'!V61</f>
        <v>0</v>
      </c>
      <c r="S72" s="29">
        <f>'CP3 scores'!X61</f>
        <v>0</v>
      </c>
      <c r="T72" s="29">
        <f>'CP3 scores'!Y61</f>
        <v>0</v>
      </c>
    </row>
    <row r="73" spans="2:20">
      <c r="B73">
        <f>'CP3 scores'!B62</f>
        <v>0</v>
      </c>
      <c r="C73" s="41">
        <f>'CP3 scores'!C62</f>
        <v>0</v>
      </c>
      <c r="D73" s="41">
        <f>'CP3 scores'!D62</f>
        <v>0</v>
      </c>
      <c r="E73" s="45">
        <f>'CP3 scores'!F62</f>
        <v>0</v>
      </c>
      <c r="F73" s="45">
        <f>'CP3 scores'!G62</f>
        <v>0</v>
      </c>
      <c r="G73" s="50" t="str">
        <f t="shared" si="24"/>
        <v/>
      </c>
      <c r="H73" s="50" t="str">
        <f t="shared" si="25"/>
        <v/>
      </c>
      <c r="I73" s="51" t="str">
        <f t="shared" si="20"/>
        <v/>
      </c>
      <c r="J73" s="51" t="str">
        <f t="shared" si="21"/>
        <v/>
      </c>
      <c r="K73" s="50" t="str">
        <f t="shared" si="26"/>
        <v/>
      </c>
      <c r="L73" s="50" t="str">
        <f t="shared" si="27"/>
        <v/>
      </c>
      <c r="M73" s="51" t="str">
        <f t="shared" si="22"/>
        <v/>
      </c>
      <c r="N73" s="51" t="str">
        <f t="shared" si="23"/>
        <v/>
      </c>
      <c r="P73">
        <f>'CP3 scores'!T62</f>
        <v>0</v>
      </c>
      <c r="Q73" s="29">
        <f>'CP3 scores'!U62</f>
        <v>0</v>
      </c>
      <c r="R73" s="29">
        <f>'CP3 scores'!V62</f>
        <v>0</v>
      </c>
      <c r="S73" s="29">
        <f>'CP3 scores'!X62</f>
        <v>0</v>
      </c>
      <c r="T73" s="29">
        <f>'CP3 scores'!Y62</f>
        <v>0</v>
      </c>
    </row>
    <row r="74" spans="2:20">
      <c r="B74">
        <f>'CP3 scores'!B63</f>
        <v>0</v>
      </c>
      <c r="C74" s="41">
        <f>'CP3 scores'!C63</f>
        <v>0</v>
      </c>
      <c r="D74" s="41">
        <f>'CP3 scores'!D63</f>
        <v>0</v>
      </c>
      <c r="E74" s="45">
        <f>'CP3 scores'!F63</f>
        <v>0</v>
      </c>
      <c r="F74" s="45">
        <f>'CP3 scores'!G63</f>
        <v>0</v>
      </c>
      <c r="G74" s="50" t="str">
        <f t="shared" si="24"/>
        <v/>
      </c>
      <c r="H74" s="50" t="str">
        <f t="shared" si="25"/>
        <v/>
      </c>
      <c r="I74" s="51" t="str">
        <f t="shared" si="20"/>
        <v/>
      </c>
      <c r="J74" s="51" t="str">
        <f t="shared" si="21"/>
        <v/>
      </c>
      <c r="K74" s="50" t="str">
        <f t="shared" si="26"/>
        <v/>
      </c>
      <c r="L74" s="50" t="str">
        <f t="shared" si="27"/>
        <v/>
      </c>
      <c r="M74" s="51" t="str">
        <f t="shared" si="22"/>
        <v/>
      </c>
      <c r="N74" s="51" t="str">
        <f t="shared" si="23"/>
        <v/>
      </c>
      <c r="P74">
        <f>'CP3 scores'!T63</f>
        <v>0</v>
      </c>
      <c r="Q74" s="29">
        <f>'CP3 scores'!U63</f>
        <v>0</v>
      </c>
      <c r="R74" s="29">
        <f>'CP3 scores'!V63</f>
        <v>0</v>
      </c>
      <c r="S74" s="29">
        <f>'CP3 scores'!X63</f>
        <v>0</v>
      </c>
      <c r="T74" s="29">
        <f>'CP3 scores'!Y63</f>
        <v>0</v>
      </c>
    </row>
    <row r="75" spans="2:20">
      <c r="B75">
        <f>'CP3 scores'!B64</f>
        <v>0</v>
      </c>
      <c r="C75" s="41">
        <f>'CP3 scores'!C64</f>
        <v>0</v>
      </c>
      <c r="D75" s="41">
        <f>'CP3 scores'!D64</f>
        <v>0</v>
      </c>
      <c r="E75" s="45">
        <f>'CP3 scores'!F64</f>
        <v>0</v>
      </c>
      <c r="F75" s="45">
        <f>'CP3 scores'!G64</f>
        <v>0</v>
      </c>
      <c r="G75" s="50" t="str">
        <f t="shared" si="24"/>
        <v/>
      </c>
      <c r="H75" s="50" t="str">
        <f t="shared" si="25"/>
        <v/>
      </c>
      <c r="I75" s="51" t="str">
        <f t="shared" si="20"/>
        <v/>
      </c>
      <c r="J75" s="51" t="str">
        <f t="shared" si="21"/>
        <v/>
      </c>
      <c r="K75" s="50" t="str">
        <f t="shared" si="26"/>
        <v/>
      </c>
      <c r="L75" s="50" t="str">
        <f t="shared" si="27"/>
        <v/>
      </c>
      <c r="M75" s="51" t="str">
        <f t="shared" si="22"/>
        <v/>
      </c>
      <c r="N75" s="51" t="str">
        <f t="shared" si="23"/>
        <v/>
      </c>
      <c r="P75">
        <f>'CP3 scores'!T64</f>
        <v>0</v>
      </c>
      <c r="Q75" s="29">
        <f>'CP3 scores'!U64</f>
        <v>0</v>
      </c>
      <c r="R75" s="29">
        <f>'CP3 scores'!V64</f>
        <v>0</v>
      </c>
      <c r="S75" s="29">
        <f>'CP3 scores'!X64</f>
        <v>0</v>
      </c>
      <c r="T75" s="29">
        <f>'CP3 scores'!Y64</f>
        <v>0</v>
      </c>
    </row>
    <row r="76" spans="2:20">
      <c r="B76">
        <f>'CP3 scores'!B65</f>
        <v>0</v>
      </c>
      <c r="C76" s="41">
        <f>'CP3 scores'!C65</f>
        <v>0</v>
      </c>
      <c r="D76" s="41">
        <f>'CP3 scores'!D65</f>
        <v>0</v>
      </c>
      <c r="E76" s="45">
        <f>'CP3 scores'!F65</f>
        <v>0</v>
      </c>
      <c r="F76" s="45">
        <f>'CP3 scores'!G65</f>
        <v>0</v>
      </c>
      <c r="G76" s="50" t="str">
        <f t="shared" si="24"/>
        <v/>
      </c>
      <c r="H76" s="50" t="str">
        <f t="shared" si="25"/>
        <v/>
      </c>
      <c r="I76" s="51" t="str">
        <f t="shared" si="20"/>
        <v/>
      </c>
      <c r="J76" s="51" t="str">
        <f t="shared" si="21"/>
        <v/>
      </c>
      <c r="K76" s="50" t="str">
        <f t="shared" si="26"/>
        <v/>
      </c>
      <c r="L76" s="50" t="str">
        <f t="shared" si="27"/>
        <v/>
      </c>
      <c r="M76" s="51" t="str">
        <f t="shared" si="22"/>
        <v/>
      </c>
      <c r="N76" s="51" t="str">
        <f t="shared" si="23"/>
        <v/>
      </c>
      <c r="P76">
        <f>'CP3 scores'!T65</f>
        <v>0</v>
      </c>
      <c r="Q76" s="29">
        <f>'CP3 scores'!U65</f>
        <v>0</v>
      </c>
      <c r="R76" s="29">
        <f>'CP3 scores'!V65</f>
        <v>0</v>
      </c>
      <c r="S76" s="29">
        <f>'CP3 scores'!X65</f>
        <v>0</v>
      </c>
      <c r="T76" s="29">
        <f>'CP3 scores'!Y65</f>
        <v>0</v>
      </c>
    </row>
    <row r="77" spans="2:20">
      <c r="B77">
        <f>'CP3 scores'!B66</f>
        <v>0</v>
      </c>
      <c r="C77" s="41">
        <f>'CP3 scores'!C66</f>
        <v>0</v>
      </c>
      <c r="D77" s="41">
        <f>'CP3 scores'!D66</f>
        <v>0</v>
      </c>
      <c r="E77" s="45">
        <f>'CP3 scores'!F66</f>
        <v>0</v>
      </c>
      <c r="F77" s="45">
        <f>'CP3 scores'!G66</f>
        <v>0</v>
      </c>
      <c r="G77" s="50" t="str">
        <f t="shared" si="24"/>
        <v/>
      </c>
      <c r="H77" s="50" t="str">
        <f t="shared" si="25"/>
        <v/>
      </c>
      <c r="I77" s="51" t="str">
        <f t="shared" si="20"/>
        <v/>
      </c>
      <c r="J77" s="51" t="str">
        <f t="shared" si="21"/>
        <v/>
      </c>
      <c r="K77" s="50" t="str">
        <f t="shared" si="26"/>
        <v/>
      </c>
      <c r="L77" s="50" t="str">
        <f t="shared" si="27"/>
        <v/>
      </c>
      <c r="M77" s="51" t="str">
        <f t="shared" si="22"/>
        <v/>
      </c>
      <c r="N77" s="51" t="str">
        <f t="shared" si="23"/>
        <v/>
      </c>
      <c r="P77">
        <f>'CP3 scores'!T66</f>
        <v>0</v>
      </c>
      <c r="Q77" s="29">
        <f>'CP3 scores'!U66</f>
        <v>0</v>
      </c>
      <c r="R77" s="29">
        <f>'CP3 scores'!V66</f>
        <v>0</v>
      </c>
      <c r="S77" s="29">
        <f>'CP3 scores'!X66</f>
        <v>0</v>
      </c>
      <c r="T77" s="29">
        <f>'CP3 scores'!Y66</f>
        <v>0</v>
      </c>
    </row>
    <row r="78" spans="2:20">
      <c r="B78">
        <f>'CP3 scores'!B67</f>
        <v>0</v>
      </c>
      <c r="C78" s="41">
        <f>'CP3 scores'!C67</f>
        <v>0</v>
      </c>
      <c r="D78" s="41">
        <f>'CP3 scores'!D67</f>
        <v>0</v>
      </c>
      <c r="E78" s="45">
        <f>'CP3 scores'!F67</f>
        <v>0</v>
      </c>
      <c r="F78" s="45">
        <f>'CP3 scores'!G67</f>
        <v>0</v>
      </c>
      <c r="G78" s="50" t="str">
        <f t="shared" si="24"/>
        <v/>
      </c>
      <c r="H78" s="50" t="str">
        <f t="shared" si="25"/>
        <v/>
      </c>
      <c r="I78" s="51" t="str">
        <f t="shared" si="20"/>
        <v/>
      </c>
      <c r="J78" s="51" t="str">
        <f t="shared" si="21"/>
        <v/>
      </c>
      <c r="K78" s="50" t="str">
        <f t="shared" si="26"/>
        <v/>
      </c>
      <c r="L78" s="50" t="str">
        <f t="shared" si="27"/>
        <v/>
      </c>
      <c r="M78" s="51" t="str">
        <f t="shared" si="22"/>
        <v/>
      </c>
      <c r="N78" s="51" t="str">
        <f t="shared" si="23"/>
        <v/>
      </c>
      <c r="P78">
        <f>'CP3 scores'!T67</f>
        <v>0</v>
      </c>
      <c r="Q78" s="29">
        <f>'CP3 scores'!U67</f>
        <v>0</v>
      </c>
      <c r="R78" s="29">
        <f>'CP3 scores'!V67</f>
        <v>0</v>
      </c>
      <c r="S78" s="29">
        <f>'CP3 scores'!X67</f>
        <v>0</v>
      </c>
      <c r="T78" s="29">
        <f>'CP3 scores'!Y67</f>
        <v>0</v>
      </c>
    </row>
    <row r="79" spans="2:20">
      <c r="B79">
        <f>'CP3 scores'!B68</f>
        <v>0</v>
      </c>
      <c r="C79" s="41">
        <f>'CP3 scores'!C68</f>
        <v>0</v>
      </c>
      <c r="D79" s="41">
        <f>'CP3 scores'!D68</f>
        <v>0</v>
      </c>
      <c r="E79" s="45">
        <f>'CP3 scores'!F68</f>
        <v>0</v>
      </c>
      <c r="F79" s="45">
        <f>'CP3 scores'!G68</f>
        <v>0</v>
      </c>
      <c r="G79" s="50" t="str">
        <f t="shared" si="24"/>
        <v/>
      </c>
      <c r="H79" s="50" t="str">
        <f t="shared" si="25"/>
        <v/>
      </c>
      <c r="I79" s="51" t="str">
        <f t="shared" si="20"/>
        <v/>
      </c>
      <c r="J79" s="51" t="str">
        <f t="shared" si="21"/>
        <v/>
      </c>
      <c r="K79" s="50" t="str">
        <f t="shared" si="26"/>
        <v/>
      </c>
      <c r="L79" s="50" t="str">
        <f t="shared" si="27"/>
        <v/>
      </c>
      <c r="M79" s="51" t="str">
        <f t="shared" si="22"/>
        <v/>
      </c>
      <c r="N79" s="51" t="str">
        <f t="shared" si="23"/>
        <v/>
      </c>
      <c r="P79">
        <f>'CP3 scores'!T68</f>
        <v>0</v>
      </c>
      <c r="Q79" s="29">
        <f>'CP3 scores'!U68</f>
        <v>0</v>
      </c>
      <c r="R79" s="29">
        <f>'CP3 scores'!V68</f>
        <v>0</v>
      </c>
      <c r="S79" s="29">
        <f>'CP3 scores'!X68</f>
        <v>0</v>
      </c>
      <c r="T79" s="29">
        <f>'CP3 scores'!Y68</f>
        <v>0</v>
      </c>
    </row>
    <row r="80" spans="2:20">
      <c r="B80">
        <f>'CP3 scores'!B69</f>
        <v>0</v>
      </c>
      <c r="C80" s="41">
        <f>'CP3 scores'!C69</f>
        <v>0</v>
      </c>
      <c r="D80" s="41">
        <f>'CP3 scores'!D69</f>
        <v>0</v>
      </c>
      <c r="E80" s="45">
        <f>'CP3 scores'!F69</f>
        <v>0</v>
      </c>
      <c r="F80" s="45">
        <f>'CP3 scores'!G69</f>
        <v>0</v>
      </c>
      <c r="G80" s="50" t="str">
        <f t="shared" si="24"/>
        <v/>
      </c>
      <c r="H80" s="50" t="str">
        <f t="shared" si="25"/>
        <v/>
      </c>
      <c r="I80" s="51" t="str">
        <f t="shared" si="20"/>
        <v/>
      </c>
      <c r="J80" s="51" t="str">
        <f t="shared" si="21"/>
        <v/>
      </c>
      <c r="K80" s="50" t="str">
        <f t="shared" si="26"/>
        <v/>
      </c>
      <c r="L80" s="50" t="str">
        <f t="shared" si="27"/>
        <v/>
      </c>
      <c r="M80" s="51" t="str">
        <f t="shared" si="22"/>
        <v/>
      </c>
      <c r="N80" s="51" t="str">
        <f t="shared" si="23"/>
        <v/>
      </c>
      <c r="P80">
        <f>'CP3 scores'!T69</f>
        <v>0</v>
      </c>
      <c r="Q80" s="29">
        <f>'CP3 scores'!U69</f>
        <v>0</v>
      </c>
      <c r="R80" s="29">
        <f>'CP3 scores'!V69</f>
        <v>0</v>
      </c>
      <c r="S80" s="29">
        <f>'CP3 scores'!X69</f>
        <v>0</v>
      </c>
      <c r="T80" s="29">
        <f>'CP3 scores'!Y69</f>
        <v>0</v>
      </c>
    </row>
    <row r="81" spans="2:20">
      <c r="B81">
        <f>'CP3 scores'!B70</f>
        <v>0</v>
      </c>
      <c r="C81" s="41">
        <f>'CP3 scores'!C70</f>
        <v>0</v>
      </c>
      <c r="D81" s="41">
        <f>'CP3 scores'!D70</f>
        <v>0</v>
      </c>
      <c r="E81" s="45">
        <f>'CP3 scores'!F70</f>
        <v>0</v>
      </c>
      <c r="F81" s="45">
        <f>'CP3 scores'!G70</f>
        <v>0</v>
      </c>
      <c r="G81" s="50" t="str">
        <f t="shared" si="24"/>
        <v/>
      </c>
      <c r="H81" s="50" t="str">
        <f t="shared" si="25"/>
        <v/>
      </c>
      <c r="I81" s="51" t="str">
        <f t="shared" si="20"/>
        <v/>
      </c>
      <c r="J81" s="51" t="str">
        <f t="shared" si="21"/>
        <v/>
      </c>
      <c r="K81" s="50" t="str">
        <f t="shared" si="26"/>
        <v/>
      </c>
      <c r="L81" s="50" t="str">
        <f t="shared" si="27"/>
        <v/>
      </c>
      <c r="M81" s="51" t="str">
        <f t="shared" si="22"/>
        <v/>
      </c>
      <c r="N81" s="51" t="str">
        <f t="shared" si="23"/>
        <v/>
      </c>
      <c r="P81">
        <f>'CP3 scores'!T70</f>
        <v>0</v>
      </c>
      <c r="Q81" s="29">
        <f>'CP3 scores'!U70</f>
        <v>0</v>
      </c>
      <c r="R81" s="29">
        <f>'CP3 scores'!V70</f>
        <v>0</v>
      </c>
      <c r="S81" s="29">
        <f>'CP3 scores'!X70</f>
        <v>0</v>
      </c>
      <c r="T81" s="29">
        <f>'CP3 scores'!Y70</f>
        <v>0</v>
      </c>
    </row>
    <row r="82" spans="2:20">
      <c r="B82">
        <f>'CP3 scores'!B71</f>
        <v>0</v>
      </c>
      <c r="C82" s="41">
        <f>'CP3 scores'!C71</f>
        <v>0</v>
      </c>
      <c r="D82" s="41">
        <f>'CP3 scores'!D71</f>
        <v>0</v>
      </c>
      <c r="E82" s="45">
        <f>'CP3 scores'!F71</f>
        <v>0</v>
      </c>
      <c r="F82" s="45">
        <f>'CP3 scores'!G71</f>
        <v>0</v>
      </c>
      <c r="G82" s="50" t="str">
        <f t="shared" si="24"/>
        <v/>
      </c>
      <c r="H82" s="50" t="str">
        <f t="shared" si="25"/>
        <v/>
      </c>
      <c r="I82" s="51" t="str">
        <f t="shared" ref="I82:I104" si="28">IF(G82="","",(1-_xlfn.T.DIST(SQRT(G82)/$J$9,$J$10,TRUE)))</f>
        <v/>
      </c>
      <c r="J82" s="51" t="str">
        <f t="shared" ref="J82:J104" si="29">IF(H82="","",(1-_xlfn.T.DIST(SQRT(H82)/$J$9,$J$10,TRUE)))</f>
        <v/>
      </c>
      <c r="K82" s="50" t="str">
        <f t="shared" si="26"/>
        <v/>
      </c>
      <c r="L82" s="50" t="str">
        <f t="shared" si="27"/>
        <v/>
      </c>
      <c r="M82" s="51" t="str">
        <f t="shared" ref="M82:M104" si="30">IF(K82="","",(1-_xlfn.T.DIST(SQRT(K82)/$J$9,$J$10,TRUE)))</f>
        <v/>
      </c>
      <c r="N82" s="51" t="str">
        <f t="shared" ref="N82:N104" si="31">IF(L82="","",(1-_xlfn.T.DIST(SQRT(L82)/$J$9,$J$10,TRUE)))</f>
        <v/>
      </c>
      <c r="P82">
        <f>'CP3 scores'!T71</f>
        <v>0</v>
      </c>
      <c r="Q82" s="29">
        <f>'CP3 scores'!U71</f>
        <v>0</v>
      </c>
      <c r="R82" s="29">
        <f>'CP3 scores'!V71</f>
        <v>0</v>
      </c>
      <c r="S82" s="29">
        <f>'CP3 scores'!X71</f>
        <v>0</v>
      </c>
      <c r="T82" s="29">
        <f>'CP3 scores'!Y71</f>
        <v>0</v>
      </c>
    </row>
    <row r="83" spans="2:20">
      <c r="B83">
        <f>'CP3 scores'!B72</f>
        <v>0</v>
      </c>
      <c r="C83" s="41">
        <f>'CP3 scores'!C72</f>
        <v>0</v>
      </c>
      <c r="D83" s="41">
        <f>'CP3 scores'!D72</f>
        <v>0</v>
      </c>
      <c r="E83" s="45">
        <f>'CP3 scores'!F72</f>
        <v>0</v>
      </c>
      <c r="F83" s="45">
        <f>'CP3 scores'!G72</f>
        <v>0</v>
      </c>
      <c r="G83" s="50" t="str">
        <f t="shared" si="24"/>
        <v/>
      </c>
      <c r="H83" s="50" t="str">
        <f t="shared" si="25"/>
        <v/>
      </c>
      <c r="I83" s="51" t="str">
        <f t="shared" si="28"/>
        <v/>
      </c>
      <c r="J83" s="51" t="str">
        <f t="shared" si="29"/>
        <v/>
      </c>
      <c r="K83" s="50" t="str">
        <f t="shared" si="26"/>
        <v/>
      </c>
      <c r="L83" s="50" t="str">
        <f t="shared" si="27"/>
        <v/>
      </c>
      <c r="M83" s="51" t="str">
        <f t="shared" si="30"/>
        <v/>
      </c>
      <c r="N83" s="51" t="str">
        <f t="shared" si="31"/>
        <v/>
      </c>
      <c r="P83">
        <f>'CP3 scores'!T72</f>
        <v>0</v>
      </c>
      <c r="Q83" s="29">
        <f>'CP3 scores'!U72</f>
        <v>0</v>
      </c>
      <c r="R83" s="29">
        <f>'CP3 scores'!V72</f>
        <v>0</v>
      </c>
      <c r="S83" s="29">
        <f>'CP3 scores'!X72</f>
        <v>0</v>
      </c>
      <c r="T83" s="29">
        <f>'CP3 scores'!Y72</f>
        <v>0</v>
      </c>
    </row>
    <row r="84" spans="2:20">
      <c r="B84">
        <f>'CP3 scores'!B73</f>
        <v>0</v>
      </c>
      <c r="C84" s="41">
        <f>'CP3 scores'!C73</f>
        <v>0</v>
      </c>
      <c r="D84" s="41">
        <f>'CP3 scores'!D73</f>
        <v>0</v>
      </c>
      <c r="E84" s="45">
        <f>'CP3 scores'!F73</f>
        <v>0</v>
      </c>
      <c r="F84" s="45">
        <f>'CP3 scores'!G73</f>
        <v>0</v>
      </c>
      <c r="G84" s="50" t="str">
        <f t="shared" si="24"/>
        <v/>
      </c>
      <c r="H84" s="50" t="str">
        <f t="shared" si="25"/>
        <v/>
      </c>
      <c r="I84" s="51" t="str">
        <f t="shared" si="28"/>
        <v/>
      </c>
      <c r="J84" s="51" t="str">
        <f t="shared" si="29"/>
        <v/>
      </c>
      <c r="K84" s="50" t="str">
        <f t="shared" si="26"/>
        <v/>
      </c>
      <c r="L84" s="50" t="str">
        <f t="shared" si="27"/>
        <v/>
      </c>
      <c r="M84" s="51" t="str">
        <f t="shared" si="30"/>
        <v/>
      </c>
      <c r="N84" s="51" t="str">
        <f t="shared" si="31"/>
        <v/>
      </c>
      <c r="P84">
        <f>'CP3 scores'!T73</f>
        <v>0</v>
      </c>
      <c r="Q84" s="29">
        <f>'CP3 scores'!U73</f>
        <v>0</v>
      </c>
      <c r="R84" s="29">
        <f>'CP3 scores'!V73</f>
        <v>0</v>
      </c>
      <c r="S84" s="29">
        <f>'CP3 scores'!X73</f>
        <v>0</v>
      </c>
      <c r="T84" s="29">
        <f>'CP3 scores'!Y73</f>
        <v>0</v>
      </c>
    </row>
    <row r="85" spans="2:20">
      <c r="B85">
        <f>'CP3 scores'!B74</f>
        <v>0</v>
      </c>
      <c r="C85" s="41">
        <f>'CP3 scores'!C74</f>
        <v>0</v>
      </c>
      <c r="D85" s="41">
        <f>'CP3 scores'!D74</f>
        <v>0</v>
      </c>
      <c r="E85" s="45">
        <f>'CP3 scores'!F74</f>
        <v>0</v>
      </c>
      <c r="F85" s="45">
        <f>'CP3 scores'!G74</f>
        <v>0</v>
      </c>
      <c r="G85" s="50" t="str">
        <f t="shared" si="24"/>
        <v/>
      </c>
      <c r="H85" s="50" t="str">
        <f t="shared" si="25"/>
        <v/>
      </c>
      <c r="I85" s="51" t="str">
        <f t="shared" si="28"/>
        <v/>
      </c>
      <c r="J85" s="51" t="str">
        <f t="shared" si="29"/>
        <v/>
      </c>
      <c r="K85" s="50" t="str">
        <f t="shared" si="26"/>
        <v/>
      </c>
      <c r="L85" s="50" t="str">
        <f t="shared" si="27"/>
        <v/>
      </c>
      <c r="M85" s="51" t="str">
        <f t="shared" si="30"/>
        <v/>
      </c>
      <c r="N85" s="51" t="str">
        <f t="shared" si="31"/>
        <v/>
      </c>
      <c r="P85">
        <f>'CP3 scores'!T74</f>
        <v>0</v>
      </c>
      <c r="Q85" s="29">
        <f>'CP3 scores'!U74</f>
        <v>0</v>
      </c>
      <c r="R85" s="29">
        <f>'CP3 scores'!V74</f>
        <v>0</v>
      </c>
      <c r="S85" s="29">
        <f>'CP3 scores'!X74</f>
        <v>0</v>
      </c>
      <c r="T85" s="29">
        <f>'CP3 scores'!Y74</f>
        <v>0</v>
      </c>
    </row>
    <row r="86" spans="2:20">
      <c r="B86">
        <f>'CP3 scores'!B75</f>
        <v>0</v>
      </c>
      <c r="C86" s="41">
        <f>'CP3 scores'!C75</f>
        <v>0</v>
      </c>
      <c r="D86" s="41">
        <f>'CP3 scores'!D75</f>
        <v>0</v>
      </c>
      <c r="E86" s="45">
        <f>'CP3 scores'!F75</f>
        <v>0</v>
      </c>
      <c r="F86" s="45">
        <f>'CP3 scores'!G75</f>
        <v>0</v>
      </c>
      <c r="G86" s="50" t="str">
        <f t="shared" si="24"/>
        <v/>
      </c>
      <c r="H86" s="50" t="str">
        <f t="shared" si="25"/>
        <v/>
      </c>
      <c r="I86" s="51" t="str">
        <f t="shared" si="28"/>
        <v/>
      </c>
      <c r="J86" s="51" t="str">
        <f t="shared" si="29"/>
        <v/>
      </c>
      <c r="K86" s="50" t="str">
        <f t="shared" si="26"/>
        <v/>
      </c>
      <c r="L86" s="50" t="str">
        <f t="shared" si="27"/>
        <v/>
      </c>
      <c r="M86" s="51" t="str">
        <f t="shared" si="30"/>
        <v/>
      </c>
      <c r="N86" s="51" t="str">
        <f t="shared" si="31"/>
        <v/>
      </c>
      <c r="P86">
        <f>'CP3 scores'!T75</f>
        <v>0</v>
      </c>
      <c r="Q86" s="29">
        <f>'CP3 scores'!U75</f>
        <v>0</v>
      </c>
      <c r="R86" s="29">
        <f>'CP3 scores'!V75</f>
        <v>0</v>
      </c>
      <c r="S86" s="29">
        <f>'CP3 scores'!X75</f>
        <v>0</v>
      </c>
      <c r="T86" s="29">
        <f>'CP3 scores'!Y75</f>
        <v>0</v>
      </c>
    </row>
    <row r="87" spans="2:20">
      <c r="B87">
        <f>'CP3 scores'!B76</f>
        <v>0</v>
      </c>
      <c r="C87" s="41">
        <f>'CP3 scores'!C76</f>
        <v>0</v>
      </c>
      <c r="D87" s="41">
        <f>'CP3 scores'!D76</f>
        <v>0</v>
      </c>
      <c r="E87" s="45">
        <f>'CP3 scores'!F76</f>
        <v>0</v>
      </c>
      <c r="F87" s="45">
        <f>'CP3 scores'!G76</f>
        <v>0</v>
      </c>
      <c r="G87" s="50" t="str">
        <f t="shared" si="24"/>
        <v/>
      </c>
      <c r="H87" s="50" t="str">
        <f t="shared" si="25"/>
        <v/>
      </c>
      <c r="I87" s="51" t="str">
        <f t="shared" si="28"/>
        <v/>
      </c>
      <c r="J87" s="51" t="str">
        <f t="shared" si="29"/>
        <v/>
      </c>
      <c r="K87" s="50" t="str">
        <f t="shared" si="26"/>
        <v/>
      </c>
      <c r="L87" s="50" t="str">
        <f t="shared" si="27"/>
        <v/>
      </c>
      <c r="M87" s="51" t="str">
        <f t="shared" si="30"/>
        <v/>
      </c>
      <c r="N87" s="51" t="str">
        <f t="shared" si="31"/>
        <v/>
      </c>
      <c r="P87">
        <f>'CP3 scores'!T76</f>
        <v>0</v>
      </c>
      <c r="Q87" s="29">
        <f>'CP3 scores'!U76</f>
        <v>0</v>
      </c>
      <c r="R87" s="29">
        <f>'CP3 scores'!V76</f>
        <v>0</v>
      </c>
      <c r="S87" s="29">
        <f>'CP3 scores'!X76</f>
        <v>0</v>
      </c>
      <c r="T87" s="29">
        <f>'CP3 scores'!Y76</f>
        <v>0</v>
      </c>
    </row>
    <row r="88" spans="2:20">
      <c r="B88">
        <f>'CP3 scores'!B77</f>
        <v>0</v>
      </c>
      <c r="C88" s="41">
        <f>'CP3 scores'!C77</f>
        <v>0</v>
      </c>
      <c r="D88" s="41">
        <f>'CP3 scores'!D77</f>
        <v>0</v>
      </c>
      <c r="E88" s="45">
        <f>'CP3 scores'!F77</f>
        <v>0</v>
      </c>
      <c r="F88" s="45">
        <f>'CP3 scores'!G77</f>
        <v>0</v>
      </c>
      <c r="G88" s="50" t="str">
        <f t="shared" si="24"/>
        <v/>
      </c>
      <c r="H88" s="50" t="str">
        <f t="shared" si="25"/>
        <v/>
      </c>
      <c r="I88" s="51" t="str">
        <f t="shared" si="28"/>
        <v/>
      </c>
      <c r="J88" s="51" t="str">
        <f t="shared" si="29"/>
        <v/>
      </c>
      <c r="K88" s="50" t="str">
        <f t="shared" si="26"/>
        <v/>
      </c>
      <c r="L88" s="50" t="str">
        <f t="shared" si="27"/>
        <v/>
      </c>
      <c r="M88" s="51" t="str">
        <f t="shared" si="30"/>
        <v/>
      </c>
      <c r="N88" s="51" t="str">
        <f t="shared" si="31"/>
        <v/>
      </c>
      <c r="P88">
        <f>'CP3 scores'!T77</f>
        <v>0</v>
      </c>
      <c r="Q88" s="29">
        <f>'CP3 scores'!U77</f>
        <v>0</v>
      </c>
      <c r="R88" s="29">
        <f>'CP3 scores'!V77</f>
        <v>0</v>
      </c>
      <c r="S88" s="29">
        <f>'CP3 scores'!X77</f>
        <v>0</v>
      </c>
      <c r="T88" s="29">
        <f>'CP3 scores'!Y77</f>
        <v>0</v>
      </c>
    </row>
    <row r="89" spans="2:20">
      <c r="B89">
        <f>'CP3 scores'!B78</f>
        <v>0</v>
      </c>
      <c r="C89" s="41">
        <f>'CP3 scores'!C78</f>
        <v>0</v>
      </c>
      <c r="D89" s="41">
        <f>'CP3 scores'!D78</f>
        <v>0</v>
      </c>
      <c r="E89" s="45">
        <f>'CP3 scores'!F78</f>
        <v>0</v>
      </c>
      <c r="F89" s="45">
        <f>'CP3 scores'!G78</f>
        <v>0</v>
      </c>
      <c r="G89" s="50" t="str">
        <f t="shared" si="24"/>
        <v/>
      </c>
      <c r="H89" s="50" t="str">
        <f t="shared" si="25"/>
        <v/>
      </c>
      <c r="I89" s="51" t="str">
        <f t="shared" si="28"/>
        <v/>
      </c>
      <c r="J89" s="51" t="str">
        <f t="shared" si="29"/>
        <v/>
      </c>
      <c r="K89" s="50" t="str">
        <f t="shared" si="26"/>
        <v/>
      </c>
      <c r="L89" s="50" t="str">
        <f t="shared" si="27"/>
        <v/>
      </c>
      <c r="M89" s="51" t="str">
        <f t="shared" si="30"/>
        <v/>
      </c>
      <c r="N89" s="51" t="str">
        <f t="shared" si="31"/>
        <v/>
      </c>
      <c r="P89">
        <f>'CP3 scores'!T78</f>
        <v>0</v>
      </c>
      <c r="Q89" s="29">
        <f>'CP3 scores'!U78</f>
        <v>0</v>
      </c>
      <c r="R89" s="29">
        <f>'CP3 scores'!V78</f>
        <v>0</v>
      </c>
      <c r="S89" s="29">
        <f>'CP3 scores'!X78</f>
        <v>0</v>
      </c>
      <c r="T89" s="29">
        <f>'CP3 scores'!Y78</f>
        <v>0</v>
      </c>
    </row>
    <row r="90" spans="2:20">
      <c r="B90">
        <f>'CP3 scores'!B79</f>
        <v>0</v>
      </c>
      <c r="C90" s="41">
        <f>'CP3 scores'!C79</f>
        <v>0</v>
      </c>
      <c r="D90" s="41">
        <f>'CP3 scores'!D79</f>
        <v>0</v>
      </c>
      <c r="E90" s="45">
        <f>'CP3 scores'!F79</f>
        <v>0</v>
      </c>
      <c r="F90" s="45">
        <f>'CP3 scores'!G79</f>
        <v>0</v>
      </c>
      <c r="G90" s="50" t="str">
        <f t="shared" si="24"/>
        <v/>
      </c>
      <c r="H90" s="50" t="str">
        <f t="shared" si="25"/>
        <v/>
      </c>
      <c r="I90" s="51" t="str">
        <f t="shared" si="28"/>
        <v/>
      </c>
      <c r="J90" s="51" t="str">
        <f t="shared" si="29"/>
        <v/>
      </c>
      <c r="K90" s="50" t="str">
        <f t="shared" si="26"/>
        <v/>
      </c>
      <c r="L90" s="50" t="str">
        <f t="shared" si="27"/>
        <v/>
      </c>
      <c r="M90" s="51" t="str">
        <f t="shared" si="30"/>
        <v/>
      </c>
      <c r="N90" s="51" t="str">
        <f t="shared" si="31"/>
        <v/>
      </c>
      <c r="P90">
        <f>'CP3 scores'!T79</f>
        <v>0</v>
      </c>
      <c r="Q90" s="29">
        <f>'CP3 scores'!U79</f>
        <v>0</v>
      </c>
      <c r="R90" s="29">
        <f>'CP3 scores'!V79</f>
        <v>0</v>
      </c>
      <c r="S90" s="29">
        <f>'CP3 scores'!X79</f>
        <v>0</v>
      </c>
      <c r="T90" s="29">
        <f>'CP3 scores'!Y79</f>
        <v>0</v>
      </c>
    </row>
    <row r="91" spans="2:20">
      <c r="B91">
        <f>'CP3 scores'!B80</f>
        <v>0</v>
      </c>
      <c r="C91" s="41">
        <f>'CP3 scores'!C80</f>
        <v>0</v>
      </c>
      <c r="D91" s="41">
        <f>'CP3 scores'!D80</f>
        <v>0</v>
      </c>
      <c r="E91" s="45">
        <f>'CP3 scores'!F80</f>
        <v>0</v>
      </c>
      <c r="F91" s="45">
        <f>'CP3 scores'!G80</f>
        <v>0</v>
      </c>
      <c r="G91" s="50" t="str">
        <f t="shared" si="24"/>
        <v/>
      </c>
      <c r="H91" s="50" t="str">
        <f t="shared" si="25"/>
        <v/>
      </c>
      <c r="I91" s="51" t="str">
        <f t="shared" si="28"/>
        <v/>
      </c>
      <c r="J91" s="51" t="str">
        <f t="shared" si="29"/>
        <v/>
      </c>
      <c r="K91" s="50" t="str">
        <f t="shared" si="26"/>
        <v/>
      </c>
      <c r="L91" s="50" t="str">
        <f t="shared" si="27"/>
        <v/>
      </c>
      <c r="M91" s="51" t="str">
        <f t="shared" si="30"/>
        <v/>
      </c>
      <c r="N91" s="51" t="str">
        <f t="shared" si="31"/>
        <v/>
      </c>
      <c r="P91">
        <f>'CP3 scores'!T80</f>
        <v>0</v>
      </c>
      <c r="Q91" s="29">
        <f>'CP3 scores'!U80</f>
        <v>0</v>
      </c>
      <c r="R91" s="29">
        <f>'CP3 scores'!V80</f>
        <v>0</v>
      </c>
      <c r="S91" s="29">
        <f>'CP3 scores'!X80</f>
        <v>0</v>
      </c>
      <c r="T91" s="29">
        <f>'CP3 scores'!Y80</f>
        <v>0</v>
      </c>
    </row>
    <row r="92" spans="2:20">
      <c r="B92">
        <f>'CP3 scores'!B81</f>
        <v>0</v>
      </c>
      <c r="C92" s="41">
        <f>'CP3 scores'!C81</f>
        <v>0</v>
      </c>
      <c r="D92" s="41">
        <f>'CP3 scores'!D81</f>
        <v>0</v>
      </c>
      <c r="E92" s="45">
        <f>'CP3 scores'!F81</f>
        <v>0</v>
      </c>
      <c r="F92" s="45">
        <f>'CP3 scores'!G81</f>
        <v>0</v>
      </c>
      <c r="G92" s="50" t="str">
        <f t="shared" si="24"/>
        <v/>
      </c>
      <c r="H92" s="50" t="str">
        <f t="shared" si="25"/>
        <v/>
      </c>
      <c r="I92" s="51" t="str">
        <f t="shared" si="28"/>
        <v/>
      </c>
      <c r="J92" s="51" t="str">
        <f t="shared" si="29"/>
        <v/>
      </c>
      <c r="K92" s="50" t="str">
        <f t="shared" si="26"/>
        <v/>
      </c>
      <c r="L92" s="50" t="str">
        <f t="shared" si="27"/>
        <v/>
      </c>
      <c r="M92" s="51" t="str">
        <f t="shared" si="30"/>
        <v/>
      </c>
      <c r="N92" s="51" t="str">
        <f t="shared" si="31"/>
        <v/>
      </c>
      <c r="P92">
        <f>'CP3 scores'!T81</f>
        <v>0</v>
      </c>
      <c r="Q92" s="29">
        <f>'CP3 scores'!U81</f>
        <v>0</v>
      </c>
      <c r="R92" s="29">
        <f>'CP3 scores'!V81</f>
        <v>0</v>
      </c>
      <c r="S92" s="29">
        <f>'CP3 scores'!X81</f>
        <v>0</v>
      </c>
      <c r="T92" s="29">
        <f>'CP3 scores'!Y81</f>
        <v>0</v>
      </c>
    </row>
    <row r="93" spans="2:20">
      <c r="B93">
        <f>'CP3 scores'!B82</f>
        <v>0</v>
      </c>
      <c r="C93" s="41">
        <f>'CP3 scores'!C82</f>
        <v>0</v>
      </c>
      <c r="D93" s="41">
        <f>'CP3 scores'!D82</f>
        <v>0</v>
      </c>
      <c r="E93" s="45">
        <f>'CP3 scores'!F82</f>
        <v>0</v>
      </c>
      <c r="F93" s="45">
        <f>'CP3 scores'!G82</f>
        <v>0</v>
      </c>
      <c r="G93" s="50" t="str">
        <f t="shared" si="24"/>
        <v/>
      </c>
      <c r="H93" s="50" t="str">
        <f t="shared" si="25"/>
        <v/>
      </c>
      <c r="I93" s="51" t="str">
        <f t="shared" si="28"/>
        <v/>
      </c>
      <c r="J93" s="51" t="str">
        <f t="shared" si="29"/>
        <v/>
      </c>
      <c r="K93" s="50" t="str">
        <f t="shared" si="26"/>
        <v/>
      </c>
      <c r="L93" s="50" t="str">
        <f t="shared" si="27"/>
        <v/>
      </c>
      <c r="M93" s="51" t="str">
        <f t="shared" si="30"/>
        <v/>
      </c>
      <c r="N93" s="51" t="str">
        <f t="shared" si="31"/>
        <v/>
      </c>
      <c r="P93">
        <f>'CP3 scores'!T82</f>
        <v>0</v>
      </c>
      <c r="Q93" s="29">
        <f>'CP3 scores'!U82</f>
        <v>0</v>
      </c>
      <c r="R93" s="29">
        <f>'CP3 scores'!V82</f>
        <v>0</v>
      </c>
      <c r="S93" s="29">
        <f>'CP3 scores'!X82</f>
        <v>0</v>
      </c>
      <c r="T93" s="29">
        <f>'CP3 scores'!Y82</f>
        <v>0</v>
      </c>
    </row>
    <row r="94" spans="2:20">
      <c r="B94">
        <f>'CP3 scores'!B83</f>
        <v>0</v>
      </c>
      <c r="C94" s="41">
        <f>'CP3 scores'!C83</f>
        <v>0</v>
      </c>
      <c r="D94" s="41">
        <f>'CP3 scores'!D83</f>
        <v>0</v>
      </c>
      <c r="E94" s="45">
        <f>'CP3 scores'!F83</f>
        <v>0</v>
      </c>
      <c r="F94" s="45">
        <f>'CP3 scores'!G83</f>
        <v>0</v>
      </c>
      <c r="G94" s="50" t="str">
        <f t="shared" si="24"/>
        <v/>
      </c>
      <c r="H94" s="50" t="str">
        <f t="shared" si="25"/>
        <v/>
      </c>
      <c r="I94" s="51" t="str">
        <f t="shared" si="28"/>
        <v/>
      </c>
      <c r="J94" s="51" t="str">
        <f t="shared" si="29"/>
        <v/>
      </c>
      <c r="K94" s="50" t="str">
        <f t="shared" si="26"/>
        <v/>
      </c>
      <c r="L94" s="50" t="str">
        <f t="shared" si="27"/>
        <v/>
      </c>
      <c r="M94" s="51" t="str">
        <f t="shared" si="30"/>
        <v/>
      </c>
      <c r="N94" s="51" t="str">
        <f t="shared" si="31"/>
        <v/>
      </c>
      <c r="P94">
        <f>'CP3 scores'!T83</f>
        <v>0</v>
      </c>
      <c r="Q94" s="29">
        <f>'CP3 scores'!U83</f>
        <v>0</v>
      </c>
      <c r="R94" s="29">
        <f>'CP3 scores'!V83</f>
        <v>0</v>
      </c>
      <c r="S94" s="29">
        <f>'CP3 scores'!X83</f>
        <v>0</v>
      </c>
      <c r="T94" s="29">
        <f>'CP3 scores'!Y83</f>
        <v>0</v>
      </c>
    </row>
    <row r="95" spans="2:20">
      <c r="B95">
        <f>'CP3 scores'!B84</f>
        <v>0</v>
      </c>
      <c r="C95" s="41">
        <f>'CP3 scores'!C84</f>
        <v>0</v>
      </c>
      <c r="D95" s="41">
        <f>'CP3 scores'!D84</f>
        <v>0</v>
      </c>
      <c r="E95" s="45">
        <f>'CP3 scores'!F84</f>
        <v>0</v>
      </c>
      <c r="F95" s="45">
        <f>'CP3 scores'!G84</f>
        <v>0</v>
      </c>
      <c r="G95" s="50" t="str">
        <f t="shared" si="24"/>
        <v/>
      </c>
      <c r="H95" s="50" t="str">
        <f t="shared" si="25"/>
        <v/>
      </c>
      <c r="I95" s="51" t="str">
        <f t="shared" si="28"/>
        <v/>
      </c>
      <c r="J95" s="51" t="str">
        <f t="shared" si="29"/>
        <v/>
      </c>
      <c r="K95" s="50" t="str">
        <f t="shared" si="26"/>
        <v/>
      </c>
      <c r="L95" s="50" t="str">
        <f t="shared" si="27"/>
        <v/>
      </c>
      <c r="M95" s="51" t="str">
        <f t="shared" si="30"/>
        <v/>
      </c>
      <c r="N95" s="51" t="str">
        <f t="shared" si="31"/>
        <v/>
      </c>
      <c r="P95">
        <f>'CP3 scores'!T84</f>
        <v>0</v>
      </c>
      <c r="Q95" s="29">
        <f>'CP3 scores'!U84</f>
        <v>0</v>
      </c>
      <c r="R95" s="29">
        <f>'CP3 scores'!V84</f>
        <v>0</v>
      </c>
      <c r="S95" s="29">
        <f>'CP3 scores'!X84</f>
        <v>0</v>
      </c>
      <c r="T95" s="29">
        <f>'CP3 scores'!Y84</f>
        <v>0</v>
      </c>
    </row>
    <row r="96" spans="2:20">
      <c r="B96">
        <f>'CP3 scores'!B85</f>
        <v>0</v>
      </c>
      <c r="C96" s="41">
        <f>'CP3 scores'!C85</f>
        <v>0</v>
      </c>
      <c r="D96" s="41">
        <f>'CP3 scores'!D85</f>
        <v>0</v>
      </c>
      <c r="E96" s="45">
        <f>'CP3 scores'!F85</f>
        <v>0</v>
      </c>
      <c r="F96" s="45">
        <f>'CP3 scores'!G85</f>
        <v>0</v>
      </c>
      <c r="G96" s="50" t="str">
        <f t="shared" si="24"/>
        <v/>
      </c>
      <c r="H96" s="50" t="str">
        <f t="shared" si="25"/>
        <v/>
      </c>
      <c r="I96" s="51" t="str">
        <f t="shared" si="28"/>
        <v/>
      </c>
      <c r="J96" s="51" t="str">
        <f t="shared" si="29"/>
        <v/>
      </c>
      <c r="K96" s="50" t="str">
        <f t="shared" si="26"/>
        <v/>
      </c>
      <c r="L96" s="50" t="str">
        <f t="shared" si="27"/>
        <v/>
      </c>
      <c r="M96" s="51" t="str">
        <f t="shared" si="30"/>
        <v/>
      </c>
      <c r="N96" s="51" t="str">
        <f t="shared" si="31"/>
        <v/>
      </c>
      <c r="P96">
        <f>'CP3 scores'!T85</f>
        <v>0</v>
      </c>
      <c r="Q96" s="29">
        <f>'CP3 scores'!U85</f>
        <v>0</v>
      </c>
      <c r="R96" s="29">
        <f>'CP3 scores'!V85</f>
        <v>0</v>
      </c>
      <c r="S96" s="29">
        <f>'CP3 scores'!X85</f>
        <v>0</v>
      </c>
      <c r="T96" s="29">
        <f>'CP3 scores'!Y85</f>
        <v>0</v>
      </c>
    </row>
    <row r="97" spans="2:20">
      <c r="B97">
        <f>'CP3 scores'!B86</f>
        <v>0</v>
      </c>
      <c r="C97" s="41">
        <f>'CP3 scores'!C86</f>
        <v>0</v>
      </c>
      <c r="D97" s="41">
        <f>'CP3 scores'!D86</f>
        <v>0</v>
      </c>
      <c r="E97" s="45">
        <f>'CP3 scores'!F86</f>
        <v>0</v>
      </c>
      <c r="F97" s="45">
        <f>'CP3 scores'!G86</f>
        <v>0</v>
      </c>
      <c r="G97" s="50" t="str">
        <f t="shared" si="24"/>
        <v/>
      </c>
      <c r="H97" s="50" t="str">
        <f t="shared" si="25"/>
        <v/>
      </c>
      <c r="I97" s="51" t="str">
        <f t="shared" si="28"/>
        <v/>
      </c>
      <c r="J97" s="51" t="str">
        <f t="shared" si="29"/>
        <v/>
      </c>
      <c r="K97" s="50" t="str">
        <f t="shared" si="26"/>
        <v/>
      </c>
      <c r="L97" s="50" t="str">
        <f t="shared" si="27"/>
        <v/>
      </c>
      <c r="M97" s="51" t="str">
        <f t="shared" si="30"/>
        <v/>
      </c>
      <c r="N97" s="51" t="str">
        <f t="shared" si="31"/>
        <v/>
      </c>
      <c r="P97">
        <f>'CP3 scores'!T86</f>
        <v>0</v>
      </c>
      <c r="Q97" s="29">
        <f>'CP3 scores'!U86</f>
        <v>0</v>
      </c>
      <c r="R97" s="29">
        <f>'CP3 scores'!V86</f>
        <v>0</v>
      </c>
      <c r="S97" s="29">
        <f>'CP3 scores'!X86</f>
        <v>0</v>
      </c>
      <c r="T97" s="29">
        <f>'CP3 scores'!Y86</f>
        <v>0</v>
      </c>
    </row>
    <row r="98" spans="2:20">
      <c r="B98">
        <f>'CP3 scores'!B87</f>
        <v>0</v>
      </c>
      <c r="C98" s="41">
        <f>'CP3 scores'!C87</f>
        <v>0</v>
      </c>
      <c r="D98" s="41">
        <f>'CP3 scores'!D87</f>
        <v>0</v>
      </c>
      <c r="E98" s="45">
        <f>'CP3 scores'!F87</f>
        <v>0</v>
      </c>
      <c r="F98" s="45">
        <f>'CP3 scores'!G87</f>
        <v>0</v>
      </c>
      <c r="G98" s="50" t="str">
        <f t="shared" si="24"/>
        <v/>
      </c>
      <c r="H98" s="50" t="str">
        <f t="shared" si="25"/>
        <v/>
      </c>
      <c r="I98" s="51" t="str">
        <f t="shared" si="28"/>
        <v/>
      </c>
      <c r="J98" s="51" t="str">
        <f t="shared" si="29"/>
        <v/>
      </c>
      <c r="K98" s="50" t="str">
        <f t="shared" si="26"/>
        <v/>
      </c>
      <c r="L98" s="50" t="str">
        <f t="shared" si="27"/>
        <v/>
      </c>
      <c r="M98" s="51" t="str">
        <f t="shared" si="30"/>
        <v/>
      </c>
      <c r="N98" s="51" t="str">
        <f t="shared" si="31"/>
        <v/>
      </c>
      <c r="P98">
        <f>'CP3 scores'!T87</f>
        <v>0</v>
      </c>
      <c r="Q98" s="29">
        <f>'CP3 scores'!U87</f>
        <v>0</v>
      </c>
      <c r="R98" s="29">
        <f>'CP3 scores'!V87</f>
        <v>0</v>
      </c>
      <c r="S98" s="29">
        <f>'CP3 scores'!X87</f>
        <v>0</v>
      </c>
      <c r="T98" s="29">
        <f>'CP3 scores'!Y87</f>
        <v>0</v>
      </c>
    </row>
    <row r="99" spans="2:20">
      <c r="B99">
        <f>'CP3 scores'!B88</f>
        <v>0</v>
      </c>
      <c r="C99" s="41">
        <f>'CP3 scores'!C88</f>
        <v>0</v>
      </c>
      <c r="D99" s="41">
        <f>'CP3 scores'!D88</f>
        <v>0</v>
      </c>
      <c r="E99" s="45">
        <f>'CP3 scores'!F88</f>
        <v>0</v>
      </c>
      <c r="F99" s="45">
        <f>'CP3 scores'!G88</f>
        <v>0</v>
      </c>
      <c r="G99" s="50" t="str">
        <f t="shared" si="24"/>
        <v/>
      </c>
      <c r="H99" s="50" t="str">
        <f t="shared" si="25"/>
        <v/>
      </c>
      <c r="I99" s="51" t="str">
        <f t="shared" si="28"/>
        <v/>
      </c>
      <c r="J99" s="51" t="str">
        <f t="shared" si="29"/>
        <v/>
      </c>
      <c r="K99" s="50" t="str">
        <f t="shared" si="26"/>
        <v/>
      </c>
      <c r="L99" s="50" t="str">
        <f t="shared" si="27"/>
        <v/>
      </c>
      <c r="M99" s="51" t="str">
        <f t="shared" si="30"/>
        <v/>
      </c>
      <c r="N99" s="51" t="str">
        <f t="shared" si="31"/>
        <v/>
      </c>
      <c r="P99">
        <f>'CP3 scores'!T88</f>
        <v>0</v>
      </c>
      <c r="Q99" s="29">
        <f>'CP3 scores'!U88</f>
        <v>0</v>
      </c>
      <c r="R99" s="29">
        <f>'CP3 scores'!V88</f>
        <v>0</v>
      </c>
      <c r="S99" s="29">
        <f>'CP3 scores'!X88</f>
        <v>0</v>
      </c>
      <c r="T99" s="29">
        <f>'CP3 scores'!Y88</f>
        <v>0</v>
      </c>
    </row>
    <row r="100" spans="2:20">
      <c r="B100">
        <f>'CP3 scores'!B89</f>
        <v>0</v>
      </c>
      <c r="C100" s="41">
        <f>'CP3 scores'!C89</f>
        <v>0</v>
      </c>
      <c r="D100" s="41">
        <f>'CP3 scores'!D89</f>
        <v>0</v>
      </c>
      <c r="E100" s="45">
        <f>'CP3 scores'!F89</f>
        <v>0</v>
      </c>
      <c r="F100" s="45">
        <f>'CP3 scores'!G89</f>
        <v>0</v>
      </c>
      <c r="G100" s="50" t="str">
        <f t="shared" si="24"/>
        <v/>
      </c>
      <c r="H100" s="50" t="str">
        <f t="shared" si="25"/>
        <v/>
      </c>
      <c r="I100" s="51" t="str">
        <f t="shared" si="28"/>
        <v/>
      </c>
      <c r="J100" s="51" t="str">
        <f t="shared" si="29"/>
        <v/>
      </c>
      <c r="K100" s="50" t="str">
        <f t="shared" si="26"/>
        <v/>
      </c>
      <c r="L100" s="50" t="str">
        <f t="shared" si="27"/>
        <v/>
      </c>
      <c r="M100" s="51" t="str">
        <f t="shared" si="30"/>
        <v/>
      </c>
      <c r="N100" s="51" t="str">
        <f t="shared" si="31"/>
        <v/>
      </c>
      <c r="P100">
        <f>'CP3 scores'!T89</f>
        <v>0</v>
      </c>
      <c r="Q100" s="29">
        <f>'CP3 scores'!U89</f>
        <v>0</v>
      </c>
      <c r="R100" s="29">
        <f>'CP3 scores'!V89</f>
        <v>0</v>
      </c>
      <c r="S100" s="29">
        <f>'CP3 scores'!X89</f>
        <v>0</v>
      </c>
      <c r="T100" s="29">
        <f>'CP3 scores'!Y89</f>
        <v>0</v>
      </c>
    </row>
    <row r="101" spans="2:20">
      <c r="B101">
        <f>'CP3 scores'!B90</f>
        <v>0</v>
      </c>
      <c r="C101" s="41">
        <f>'CP3 scores'!C90</f>
        <v>0</v>
      </c>
      <c r="D101" s="41">
        <f>'CP3 scores'!D90</f>
        <v>0</v>
      </c>
      <c r="E101" s="45">
        <f>'CP3 scores'!F90</f>
        <v>0</v>
      </c>
      <c r="F101" s="45">
        <f>'CP3 scores'!G90</f>
        <v>0</v>
      </c>
      <c r="G101" s="50" t="str">
        <f t="shared" si="24"/>
        <v/>
      </c>
      <c r="H101" s="50" t="str">
        <f t="shared" si="25"/>
        <v/>
      </c>
      <c r="I101" s="51" t="str">
        <f t="shared" si="28"/>
        <v/>
      </c>
      <c r="J101" s="51" t="str">
        <f t="shared" si="29"/>
        <v/>
      </c>
      <c r="K101" s="50" t="str">
        <f t="shared" si="26"/>
        <v/>
      </c>
      <c r="L101" s="50" t="str">
        <f t="shared" si="27"/>
        <v/>
      </c>
      <c r="M101" s="51" t="str">
        <f t="shared" si="30"/>
        <v/>
      </c>
      <c r="N101" s="51" t="str">
        <f t="shared" si="31"/>
        <v/>
      </c>
      <c r="P101">
        <f>'CP3 scores'!T90</f>
        <v>0</v>
      </c>
      <c r="Q101" s="29">
        <f>'CP3 scores'!U90</f>
        <v>0</v>
      </c>
      <c r="R101" s="29">
        <f>'CP3 scores'!V90</f>
        <v>0</v>
      </c>
      <c r="S101" s="29">
        <f>'CP3 scores'!X90</f>
        <v>0</v>
      </c>
      <c r="T101" s="29">
        <f>'CP3 scores'!Y90</f>
        <v>0</v>
      </c>
    </row>
    <row r="102" spans="2:20">
      <c r="B102">
        <f>'CP3 scores'!B91</f>
        <v>0</v>
      </c>
      <c r="C102" s="41">
        <f>'CP3 scores'!C91</f>
        <v>0</v>
      </c>
      <c r="D102" s="41">
        <f>'CP3 scores'!D91</f>
        <v>0</v>
      </c>
      <c r="E102" s="45">
        <f>'CP3 scores'!F91</f>
        <v>0</v>
      </c>
      <c r="F102" s="45">
        <f>'CP3 scores'!G91</f>
        <v>0</v>
      </c>
      <c r="G102" s="50" t="str">
        <f t="shared" si="24"/>
        <v/>
      </c>
      <c r="H102" s="50" t="str">
        <f t="shared" si="25"/>
        <v/>
      </c>
      <c r="I102" s="51" t="str">
        <f t="shared" si="28"/>
        <v/>
      </c>
      <c r="J102" s="51" t="str">
        <f t="shared" si="29"/>
        <v/>
      </c>
      <c r="K102" s="50" t="str">
        <f t="shared" si="26"/>
        <v/>
      </c>
      <c r="L102" s="50" t="str">
        <f t="shared" si="27"/>
        <v/>
      </c>
      <c r="M102" s="51" t="str">
        <f t="shared" si="30"/>
        <v/>
      </c>
      <c r="N102" s="51" t="str">
        <f t="shared" si="31"/>
        <v/>
      </c>
      <c r="P102">
        <f>'CP3 scores'!T91</f>
        <v>0</v>
      </c>
      <c r="Q102" s="29">
        <f>'CP3 scores'!U91</f>
        <v>0</v>
      </c>
      <c r="R102" s="29">
        <f>'CP3 scores'!V91</f>
        <v>0</v>
      </c>
      <c r="S102" s="29">
        <f>'CP3 scores'!X91</f>
        <v>0</v>
      </c>
      <c r="T102" s="29">
        <f>'CP3 scores'!Y91</f>
        <v>0</v>
      </c>
    </row>
    <row r="103" spans="2:20">
      <c r="B103">
        <f>'CP3 scores'!B92</f>
        <v>0</v>
      </c>
      <c r="C103" s="41">
        <f>'CP3 scores'!C92</f>
        <v>0</v>
      </c>
      <c r="D103" s="41">
        <f>'CP3 scores'!D92</f>
        <v>0</v>
      </c>
      <c r="E103" s="45">
        <f>'CP3 scores'!F92</f>
        <v>0</v>
      </c>
      <c r="F103" s="45">
        <f>'CP3 scores'!G92</f>
        <v>0</v>
      </c>
      <c r="G103" s="50" t="str">
        <f t="shared" si="24"/>
        <v/>
      </c>
      <c r="H103" s="50" t="str">
        <f t="shared" si="25"/>
        <v/>
      </c>
      <c r="I103" s="51" t="str">
        <f t="shared" si="28"/>
        <v/>
      </c>
      <c r="J103" s="51" t="str">
        <f t="shared" si="29"/>
        <v/>
      </c>
      <c r="K103" s="50" t="str">
        <f t="shared" si="26"/>
        <v/>
      </c>
      <c r="L103" s="50" t="str">
        <f t="shared" si="27"/>
        <v/>
      </c>
      <c r="M103" s="51" t="str">
        <f t="shared" si="30"/>
        <v/>
      </c>
      <c r="N103" s="51" t="str">
        <f t="shared" si="31"/>
        <v/>
      </c>
      <c r="P103">
        <f>'CP3 scores'!T92</f>
        <v>0</v>
      </c>
      <c r="Q103" s="29">
        <f>'CP3 scores'!U92</f>
        <v>0</v>
      </c>
      <c r="R103" s="29">
        <f>'CP3 scores'!V92</f>
        <v>0</v>
      </c>
      <c r="S103" s="29">
        <f>'CP3 scores'!X92</f>
        <v>0</v>
      </c>
      <c r="T103" s="29">
        <f>'CP3 scores'!Y92</f>
        <v>0</v>
      </c>
    </row>
    <row r="104" spans="2:20">
      <c r="B104">
        <f>'CP3 scores'!B93</f>
        <v>0</v>
      </c>
      <c r="C104" s="41">
        <f>'CP3 scores'!C93</f>
        <v>0</v>
      </c>
      <c r="D104" s="41">
        <f>'CP3 scores'!D93</f>
        <v>0</v>
      </c>
      <c r="E104" s="45">
        <f>'CP3 scores'!F93</f>
        <v>0</v>
      </c>
      <c r="F104" s="45">
        <f>'CP3 scores'!G93</f>
        <v>0</v>
      </c>
      <c r="G104" s="50" t="str">
        <f t="shared" si="24"/>
        <v/>
      </c>
      <c r="H104" s="50" t="str">
        <f t="shared" si="25"/>
        <v/>
      </c>
      <c r="I104" s="51" t="str">
        <f t="shared" si="28"/>
        <v/>
      </c>
      <c r="J104" s="51" t="str">
        <f t="shared" si="29"/>
        <v/>
      </c>
      <c r="K104" s="50" t="str">
        <f t="shared" si="26"/>
        <v/>
      </c>
      <c r="L104" s="50" t="str">
        <f t="shared" si="27"/>
        <v/>
      </c>
      <c r="M104" s="51" t="str">
        <f t="shared" si="30"/>
        <v/>
      </c>
      <c r="N104" s="51" t="str">
        <f t="shared" si="31"/>
        <v/>
      </c>
      <c r="P104">
        <f>'CP3 scores'!T93</f>
        <v>0</v>
      </c>
      <c r="Q104" s="29">
        <f>'CP3 scores'!U93</f>
        <v>0</v>
      </c>
      <c r="R104" s="29">
        <f>'CP3 scores'!V93</f>
        <v>0</v>
      </c>
      <c r="S104" s="29">
        <f>'CP3 scores'!X93</f>
        <v>0</v>
      </c>
      <c r="T104" s="29">
        <f>'CP3 scores'!Y93</f>
        <v>0</v>
      </c>
    </row>
  </sheetData>
  <mergeCells count="6">
    <mergeCell ref="C7:N7"/>
    <mergeCell ref="P7:AB7"/>
    <mergeCell ref="U12:X12"/>
    <mergeCell ref="Y12:AB12"/>
    <mergeCell ref="G12:J12"/>
    <mergeCell ref="K12:N12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input data</vt:lpstr>
      <vt:lpstr> summary of results</vt:lpstr>
      <vt:lpstr>CP3 scores</vt:lpstr>
      <vt:lpstr>CP3 probabilities</vt:lpstr>
      <vt:lpstr>DP4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　勝</dc:creator>
  <cp:lastModifiedBy>橋本　勝</cp:lastModifiedBy>
  <dcterms:created xsi:type="dcterms:W3CDTF">2024-08-14T05:52:05Z</dcterms:created>
  <dcterms:modified xsi:type="dcterms:W3CDTF">2024-08-21T03:14:21Z</dcterms:modified>
</cp:coreProperties>
</file>